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<sst xmlns="http://schemas.openxmlformats.org/spreadsheetml/2006/main" count="237" uniqueCount="237">
  <si>
    <t>2026年部门预算</t>
  </si>
  <si>
    <t>公开表1</t>
  </si>
  <si>
    <t xml:space="preserve"> 收支总体情况表</t>
  </si>
  <si>
    <t>部门（单位）：南赵楼镇人民政府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</si>
  <si>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</si>
  <si>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</si>
  <si>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</si>
  <si>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</si>
  <si>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</si>
  <si>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</si>
  <si>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</si>
  <si>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</si>
  <si>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</si>
  <si>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</si>
  <si>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</si>
  <si>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</si>
  <si>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</si>
  <si>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</si>
  <si>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</si>
  <si>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</si>
  <si>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</si>
  <si>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</si>
  <si>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</si>
  <si>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</si>
  <si>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</si>
  <si>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</si>
  <si>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</si>
  <si>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</si>
  <si>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</si>
  <si>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</si>
  <si>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</si>
  <si>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</si>
  <si>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</si>
  <si>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</si>
  <si>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</si>
  <si>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</si>
  <si>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</si>
  <si>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</si>
  <si>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</si>
  <si>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</si>
  <si>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</si>
  <si>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</si>
  <si>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</si>
  <si>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</si>
  <si>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</si>
  <si>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</si>
  <si>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</si>
  <si>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</si>
  <si>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</si>
  <si>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</si>
  <si>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</si>
  <si>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</si>
  <si>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</si>
  <si>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</si>
  <si>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</si>
  <si>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</si>
  <si>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</si>
  <si>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</si>
  <si>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</si>
  <si>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</si>
  <si>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</si>
  <si>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</si>
  <si>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</si>
  <si>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</si>
  <si>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</si>
  <si>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</si>
  <si>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</si>
  <si>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</si>
  <si>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</si>
  <si>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</si>
  <si>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</si>
  <si>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</si>
  <si>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</si>
  <si>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</si>
  <si>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</si>
  <si>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</si>
  <si>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02</t>
  </si>
  <si>
    <t xml:space="preserve">　　一般行政管理事务</t>
  </si>
  <si>
    <t>2010302</t>
  </si>
  <si>
    <t>203</t>
  </si>
  <si>
    <t>国防支出</t>
  </si>
  <si>
    <t>99</t>
  </si>
  <si>
    <t xml:space="preserve">　其他国防支出</t>
  </si>
  <si>
    <t>20399</t>
  </si>
  <si>
    <t xml:space="preserve">　　其他国防支出</t>
  </si>
  <si>
    <t>2039999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</si>
  <si>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</si>
  <si>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</si>
  <si>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</si>
  <si>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</si>
  <si>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</si>
  <si>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机关事业单位基本养老保险缴费支出</t>
  </si>
  <si>
    <t>2080505</t>
  </si>
  <si>
    <t>07</t>
  </si>
  <si>
    <t xml:space="preserve">　就业补助</t>
  </si>
  <si>
    <t>20807</t>
  </si>
  <si>
    <t xml:space="preserve">　　公益性岗位补贴</t>
  </si>
  <si>
    <t>2080705</t>
  </si>
  <si>
    <t xml:space="preserve">　其他社会保障和就业支出</t>
  </si>
  <si>
    <t>20899</t>
  </si>
  <si>
    <t xml:space="preserve">　　其他社会保障和就业支出</t>
  </si>
  <si>
    <t>2089999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</si>
  <si>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</si>
  <si>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</si>
  <si>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</si>
  <si>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</si>
  <si>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</si>
  <si>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</si>
  <si>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</si>
  <si>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213</t>
  </si>
  <si>
    <t>农林水支出</t>
  </si>
  <si>
    <t xml:space="preserve">　农村综合改革</t>
  </si>
  <si>
    <t>21307</t>
  </si>
  <si>
    <t xml:space="preserve">　　对村民委员会和村党支部的补助</t>
  </si>
  <si>
    <t>2130705</t>
  </si>
  <si>
    <t>221</t>
  </si>
  <si>
    <t>住房保障支出</t>
  </si>
  <si>
    <t xml:space="preserve">　住房改革支出</t>
  </si>
  <si>
    <t>22102</t>
  </si>
  <si>
    <t xml:space="preserve"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</si>
  <si>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</si>
  <si>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</si>
  <si>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</si>
  <si>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</si>
  <si>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</si>
  <si>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</si>
  <si>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</si>
  <si>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</si>
  <si>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</si>
  <si>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</si>
  <si>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</si>
  <si>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</si>
  <si>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</si>
  <si>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</si>
  <si>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</si>
  <si>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</si>
  <si>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</si>
  <si>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</si>
  <si>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</si>
  <si>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</si>
  <si>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</si>
  <si>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</si>
  <si>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</si>
  <si>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</si>
  <si>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</si>
  <si>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</si>
  <si>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</si>
  <si>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</si>
  <si>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</si>
  <si>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</si>
  <si>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</si>
  <si>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1444.02</t>
  </si>
  <si>
    <t>136.04</t>
  </si>
  <si>
    <t>301</t>
  </si>
  <si>
    <t>工资福利支出</t>
  </si>
  <si>
    <t>501</t>
  </si>
  <si>
    <t>机关工资福利支出</t>
  </si>
  <si>
    <t xml:space="preserve">　基本工资</t>
  </si>
  <si>
    <t xml:space="preserve">　工资奖金津补贴</t>
  </si>
  <si>
    <t>350.09</t>
  </si>
  <si>
    <t xml:space="preserve">　津贴补贴</t>
  </si>
  <si>
    <t>388.39</t>
  </si>
  <si>
    <t xml:space="preserve">　奖金</t>
  </si>
  <si>
    <t>89.91</t>
  </si>
  <si>
    <t>08</t>
  </si>
  <si>
    <t xml:space="preserve">　机关事业单位基本养老保险缴费</t>
  </si>
  <si>
    <t xml:space="preserve">　社会保障缴费</t>
  </si>
  <si>
    <t>100.35</t>
  </si>
  <si>
    <t>10</t>
  </si>
  <si>
    <t xml:space="preserve">　职工基本医疗保险缴费</t>
  </si>
  <si>
    <t>44.85</t>
  </si>
  <si>
    <t>12</t>
  </si>
  <si>
    <t xml:space="preserve">　其他社会保障缴费</t>
  </si>
  <si>
    <t>3.22</t>
  </si>
  <si>
    <t>13</t>
  </si>
  <si>
    <t xml:space="preserve">　住房公积金</t>
  </si>
  <si>
    <t>87.47</t>
  </si>
  <si>
    <t xml:space="preserve">　其他工资福利支出</t>
  </si>
  <si>
    <t>379.74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</si>
  <si>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</si>
  <si>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</si>
  <si>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</si>
  <si>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</si>
  <si>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</si>
  <si>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</si>
  <si>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81.60</t>
  </si>
  <si>
    <t>31</t>
  </si>
  <si>
    <t xml:space="preserve">　公务用车运行维护费</t>
  </si>
  <si>
    <t>7.50</t>
  </si>
  <si>
    <t>39</t>
  </si>
  <si>
    <t xml:space="preserve">　其他交通费用</t>
  </si>
  <si>
    <t>46.94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</si>
  <si>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</si>
  <si>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</si>
  <si>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</si>
  <si>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</si>
  <si>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</si>
  <si>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</si>
  <si>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</si>
  <si>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</si>
  <si>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</si>
  <si>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</si>
  <si>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</si>
  <si>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</si>
  <si>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</si>
  <si>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</si>
  <si>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</si>
  <si>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</si>
  <si>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</si>
  <si>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</si>
  <si>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</si>
  <si>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</si>
  <si>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</si>
  <si>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</si>
  <si>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</si>
  <si>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</si>
  <si>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</si>
  <si>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1580.06</t>
  </si>
  <si>
    <t>276.00</t>
  </si>
  <si>
    <t>公开表11</t>
  </si>
  <si>
    <t>项目支出预算情况表</t>
  </si>
  <si>
    <t>项目编码</t>
  </si>
  <si>
    <t>项目名称</t>
  </si>
  <si>
    <t>项目类别</t>
  </si>
  <si>
    <t>371725262002085800058</t>
  </si>
  <si>
    <t>南赵楼镇党报党刊</t>
  </si>
  <si>
    <t>特定目标类</t>
  </si>
  <si>
    <t>37172526200208580006B</t>
  </si>
  <si>
    <t>基层武装部运转</t>
  </si>
  <si>
    <t>371725265301085800024</t>
  </si>
  <si>
    <t>村级组织运转提升经费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</si>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</sst>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992" formatCode=" #,##0.00; -#,##0.00; &quot;&quot;??;@"/>
    <numFmt numFmtId="1194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992" fontId="41" fillId="0" borderId="23" xfId="0">
      <alignment horizontal="right" vertical="center"/>
    </xf>
    <xf numFmtId="992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992" fontId="41" fillId="0" borderId="23" xfId="0">
      <alignment horizontal="right" vertical="center" shrinkToFit="1"/>
    </xf>
    <xf numFmtId="992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992" fontId="40" fillId="0" borderId="11" xfId="0">
      <alignment horizontal="right" vertical="center" shrinkToFit="1"/>
    </xf>
    <xf numFmtId="1194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80EBC2-D79F-05D8-136D-FDF01CD8656A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6248D1A-3F56-9FDB-FFB7-E5CA1878E164}" mc:Ignorable="x14ac xr xr2 xr3">
  <dimension ref="A1:M6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208</v>
      </c>
      <c r="M1" t="s">
        <v>49</v>
      </c>
    </row>
    <row r="2" ht="19.5" customHeight="1">
      <c r="A2" s="7" t="s">
        <v>209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140</v>
      </c>
      <c r="F4" s="128" t="s">
        <v>123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124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141</v>
      </c>
      <c r="G5" s="132" t="s">
        <v>142</v>
      </c>
      <c r="H5" s="132" t="s">
        <v>143</v>
      </c>
      <c r="I5" s="132" t="s">
        <v>205</v>
      </c>
      <c r="J5" s="132" t="s">
        <v>206</v>
      </c>
      <c r="K5" s="132" t="s">
        <v>207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49</v>
      </c>
      <c r="E6" s="67">
        <f>F6+L6</f>
        <v>0</v>
      </c>
      <c r="F6" s="67">
        <f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8" t="s">
        <v>49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C541F54-1D8D-1A8C-98C8-89CADFC7E5B3}" mc:Ignorable="x14ac xr xr2 xr3">
  <dimension ref="A1:O19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210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211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212</v>
      </c>
      <c r="D4" s="81" t="s">
        <v>52</v>
      </c>
      <c r="E4" s="108" t="s">
        <v>49</v>
      </c>
      <c r="F4" s="109" t="s">
        <v>213</v>
      </c>
      <c r="G4" s="112" t="s">
        <v>54</v>
      </c>
      <c r="H4" s="112" t="s">
        <v>214</v>
      </c>
      <c r="I4" s="112" t="s">
        <v>49</v>
      </c>
      <c r="J4" s="81" t="s">
        <v>52</v>
      </c>
      <c r="K4" s="108" t="s">
        <v>49</v>
      </c>
      <c r="L4" s="109" t="s">
        <v>215</v>
      </c>
      <c r="M4" s="110" t="s">
        <v>216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150</v>
      </c>
      <c r="D5" s="111" t="s">
        <v>60</v>
      </c>
      <c r="E5" s="112" t="s">
        <v>61</v>
      </c>
      <c r="F5" s="110" t="s">
        <v>150</v>
      </c>
      <c r="G5" s="112" t="s">
        <v>49</v>
      </c>
      <c r="H5" s="121" t="s">
        <v>63</v>
      </c>
      <c r="I5" s="121" t="s">
        <v>128</v>
      </c>
      <c r="J5" s="120" t="s">
        <v>129</v>
      </c>
      <c r="K5" s="121" t="s">
        <v>130</v>
      </c>
      <c r="L5" s="110" t="s">
        <v>150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19">H6+L6+M6+N6+O6</f>
        <v>1856.06</v>
      </c>
      <c r="H6" s="54">
        <f t="shared" si="1" ref="H6:H19">I6+J6+K6</f>
        <v>1580.06</v>
      </c>
      <c r="I6" s="54" t="s">
        <v>217</v>
      </c>
      <c r="J6" s="54">
        <v>0</v>
      </c>
      <c r="K6" s="54">
        <v>0</v>
      </c>
      <c r="L6" s="114">
        <v>0</v>
      </c>
      <c r="M6" s="114" t="s">
        <v>218</v>
      </c>
      <c r="N6" s="54">
        <v>0</v>
      </c>
      <c r="O6" s="54">
        <v>0</v>
      </c>
    </row>
    <row r="7" ht="20.25" customHeight="1">
      <c r="A7" s="51" t="s">
        <v>153</v>
      </c>
      <c r="B7" s="144" t="s">
        <v>49</v>
      </c>
      <c r="C7" s="66" t="s">
        <v>154</v>
      </c>
      <c r="D7" s="65" t="s">
        <v>155</v>
      </c>
      <c r="E7" s="50" t="s">
        <v>49</v>
      </c>
      <c r="F7" s="145" t="s">
        <v>156</v>
      </c>
      <c r="G7" s="54">
        <f t="shared" si="0"/>
        <v>1720.02</v>
      </c>
      <c r="H7" s="54">
        <f t="shared" si="1"/>
        <v>1444.02</v>
      </c>
      <c r="I7" s="54" t="s">
        <v>151</v>
      </c>
      <c r="J7" s="54">
        <v>0</v>
      </c>
      <c r="K7" s="54">
        <v>0</v>
      </c>
      <c r="L7" s="114">
        <v>0</v>
      </c>
      <c r="M7" s="114" t="s">
        <v>218</v>
      </c>
      <c r="N7" s="54">
        <v>0</v>
      </c>
      <c r="O7" s="54">
        <v>0</v>
      </c>
    </row>
    <row r="8" ht="20.25" customHeight="1">
      <c r="A8" s="51" t="s">
        <v>153</v>
      </c>
      <c r="B8" s="144" t="s">
        <v>73</v>
      </c>
      <c r="C8" s="66" t="s">
        <v>157</v>
      </c>
      <c r="D8" s="65" t="s">
        <v>155</v>
      </c>
      <c r="E8" s="50" t="s">
        <v>73</v>
      </c>
      <c r="F8" s="145" t="s">
        <v>158</v>
      </c>
      <c r="G8" s="54">
        <f t="shared" si="0"/>
        <v>350.09</v>
      </c>
      <c r="H8" s="54">
        <f t="shared" si="1"/>
        <v>350.09</v>
      </c>
      <c r="I8" s="54" t="s">
        <v>159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153</v>
      </c>
      <c r="B9" s="144" t="s">
        <v>76</v>
      </c>
      <c r="C9" s="66" t="s">
        <v>160</v>
      </c>
      <c r="D9" s="65" t="s">
        <v>155</v>
      </c>
      <c r="E9" s="50" t="s">
        <v>73</v>
      </c>
      <c r="F9" s="145" t="s">
        <v>158</v>
      </c>
      <c r="G9" s="54">
        <f t="shared" si="0"/>
        <v>388.39</v>
      </c>
      <c r="H9" s="54">
        <f t="shared" si="1"/>
        <v>388.39</v>
      </c>
      <c r="I9" s="54" t="s">
        <v>161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153</v>
      </c>
      <c r="B10" s="144" t="s">
        <v>70</v>
      </c>
      <c r="C10" s="66" t="s">
        <v>162</v>
      </c>
      <c r="D10" s="65" t="s">
        <v>155</v>
      </c>
      <c r="E10" s="50" t="s">
        <v>73</v>
      </c>
      <c r="F10" s="145" t="s">
        <v>158</v>
      </c>
      <c r="G10" s="54">
        <f t="shared" si="0"/>
        <v>89.91</v>
      </c>
      <c r="H10" s="54">
        <f t="shared" si="1"/>
        <v>89.91</v>
      </c>
      <c r="I10" s="54" t="s">
        <v>163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153</v>
      </c>
      <c r="B11" s="144" t="s">
        <v>164</v>
      </c>
      <c r="C11" s="66" t="s">
        <v>165</v>
      </c>
      <c r="D11" s="65" t="s">
        <v>155</v>
      </c>
      <c r="E11" s="50" t="s">
        <v>76</v>
      </c>
      <c r="F11" s="145" t="s">
        <v>166</v>
      </c>
      <c r="G11" s="54">
        <f t="shared" si="0"/>
        <v>100.35</v>
      </c>
      <c r="H11" s="54">
        <f t="shared" si="1"/>
        <v>100.35</v>
      </c>
      <c r="I11" s="54" t="s">
        <v>167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153</v>
      </c>
      <c r="B12" s="144" t="s">
        <v>168</v>
      </c>
      <c r="C12" s="66" t="s">
        <v>169</v>
      </c>
      <c r="D12" s="65" t="s">
        <v>155</v>
      </c>
      <c r="E12" s="50" t="s">
        <v>76</v>
      </c>
      <c r="F12" s="145" t="s">
        <v>166</v>
      </c>
      <c r="G12" s="54">
        <f t="shared" si="0"/>
        <v>44.85</v>
      </c>
      <c r="H12" s="54">
        <f t="shared" si="1"/>
        <v>44.85</v>
      </c>
      <c r="I12" s="54" t="s">
        <v>170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153</v>
      </c>
      <c r="B13" s="144" t="s">
        <v>171</v>
      </c>
      <c r="C13" s="66" t="s">
        <v>172</v>
      </c>
      <c r="D13" s="65" t="s">
        <v>155</v>
      </c>
      <c r="E13" s="50" t="s">
        <v>76</v>
      </c>
      <c r="F13" s="145" t="s">
        <v>166</v>
      </c>
      <c r="G13" s="54">
        <f t="shared" si="0"/>
        <v>3.22</v>
      </c>
      <c r="H13" s="54">
        <f t="shared" si="1"/>
        <v>3.22</v>
      </c>
      <c r="I13" s="54" t="s">
        <v>173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153</v>
      </c>
      <c r="B14" s="144" t="s">
        <v>174</v>
      </c>
      <c r="C14" s="66" t="s">
        <v>175</v>
      </c>
      <c r="D14" s="65" t="s">
        <v>155</v>
      </c>
      <c r="E14" s="50" t="s">
        <v>70</v>
      </c>
      <c r="F14" s="145" t="s">
        <v>175</v>
      </c>
      <c r="G14" s="54">
        <f t="shared" si="0"/>
        <v>87.47</v>
      </c>
      <c r="H14" s="54">
        <f t="shared" si="1"/>
        <v>87.47</v>
      </c>
      <c r="I14" s="54" t="s">
        <v>176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153</v>
      </c>
      <c r="B15" s="144" t="s">
        <v>81</v>
      </c>
      <c r="C15" s="66" t="s">
        <v>177</v>
      </c>
      <c r="D15" s="65" t="s">
        <v>155</v>
      </c>
      <c r="E15" s="50" t="s">
        <v>81</v>
      </c>
      <c r="F15" s="145" t="s">
        <v>177</v>
      </c>
      <c r="G15" s="54">
        <f t="shared" si="0"/>
        <v>655.74</v>
      </c>
      <c r="H15" s="54">
        <f t="shared" si="1"/>
        <v>379.74</v>
      </c>
      <c r="I15" s="54" t="s">
        <v>178</v>
      </c>
      <c r="J15" s="54">
        <v>0</v>
      </c>
      <c r="K15" s="54">
        <v>0</v>
      </c>
      <c r="L15" s="114">
        <v>0</v>
      </c>
      <c r="M15" s="114" t="s">
        <v>218</v>
      </c>
      <c r="N15" s="54">
        <v>0</v>
      </c>
      <c r="O15" s="54">
        <v>0</v>
      </c>
    </row>
    <row r="16" ht="20.25" customHeight="1">
      <c r="A16" s="51" t="s">
        <v>179</v>
      </c>
      <c r="B16" s="144" t="s">
        <v>49</v>
      </c>
      <c r="C16" s="66" t="s">
        <v>180</v>
      </c>
      <c r="D16" s="65" t="s">
        <v>181</v>
      </c>
      <c r="E16" s="50" t="s">
        <v>49</v>
      </c>
      <c r="F16" s="145" t="s">
        <v>182</v>
      </c>
      <c r="G16" s="54">
        <f t="shared" si="0"/>
        <v>136.04</v>
      </c>
      <c r="H16" s="54">
        <f t="shared" si="1"/>
        <v>136.04</v>
      </c>
      <c r="I16" s="54" t="s">
        <v>152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179</v>
      </c>
      <c r="B17" s="144" t="s">
        <v>73</v>
      </c>
      <c r="C17" s="66" t="s">
        <v>183</v>
      </c>
      <c r="D17" s="65" t="s">
        <v>181</v>
      </c>
      <c r="E17" s="50" t="s">
        <v>73</v>
      </c>
      <c r="F17" s="145" t="s">
        <v>184</v>
      </c>
      <c r="G17" s="54">
        <f t="shared" si="0"/>
        <v>81.6</v>
      </c>
      <c r="H17" s="54">
        <f t="shared" si="1"/>
        <v>81.6</v>
      </c>
      <c r="I17" s="54" t="s">
        <v>185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179</v>
      </c>
      <c r="B18" s="144" t="s">
        <v>186</v>
      </c>
      <c r="C18" s="66" t="s">
        <v>187</v>
      </c>
      <c r="D18" s="65" t="s">
        <v>181</v>
      </c>
      <c r="E18" s="50" t="s">
        <v>164</v>
      </c>
      <c r="F18" s="145" t="s">
        <v>187</v>
      </c>
      <c r="G18" s="54">
        <f t="shared" si="0"/>
        <v>7.5</v>
      </c>
      <c r="H18" s="54">
        <f t="shared" si="1"/>
        <v>7.5</v>
      </c>
      <c r="I18" s="54" t="s">
        <v>188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179</v>
      </c>
      <c r="B19" s="144" t="s">
        <v>189</v>
      </c>
      <c r="C19" s="66" t="s">
        <v>190</v>
      </c>
      <c r="D19" s="65" t="s">
        <v>181</v>
      </c>
      <c r="E19" s="50" t="s">
        <v>73</v>
      </c>
      <c r="F19" s="145" t="s">
        <v>184</v>
      </c>
      <c r="G19" s="54">
        <f t="shared" si="0"/>
        <v>46.94</v>
      </c>
      <c r="H19" s="54">
        <f t="shared" si="1"/>
        <v>46.94</v>
      </c>
      <c r="I19" s="54" t="s">
        <v>191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3F8C2B2-961E-CC38-E256-598D90874749}" mc:Ignorable="x14ac xr xr2 xr3">
  <dimension ref="A1:N9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219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220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221</v>
      </c>
      <c r="B4" s="81" t="s">
        <v>222</v>
      </c>
      <c r="C4" s="109" t="s">
        <v>223</v>
      </c>
      <c r="D4" s="110" t="s">
        <v>147</v>
      </c>
      <c r="E4" s="112" t="s">
        <v>54</v>
      </c>
      <c r="F4" s="112" t="s">
        <v>214</v>
      </c>
      <c r="G4" s="112" t="s">
        <v>49</v>
      </c>
      <c r="H4" s="81" t="s">
        <v>52</v>
      </c>
      <c r="I4" s="108" t="s">
        <v>49</v>
      </c>
      <c r="J4" s="109" t="s">
        <v>215</v>
      </c>
      <c r="K4" s="110" t="s">
        <v>216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150</v>
      </c>
      <c r="D5" s="109" t="s">
        <v>49</v>
      </c>
      <c r="E5" s="112" t="s">
        <v>49</v>
      </c>
      <c r="F5" s="121" t="s">
        <v>63</v>
      </c>
      <c r="G5" s="121" t="s">
        <v>128</v>
      </c>
      <c r="H5" s="120" t="s">
        <v>129</v>
      </c>
      <c r="I5" s="121" t="s">
        <v>130</v>
      </c>
      <c r="J5" s="110" t="s">
        <v>150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67</v>
      </c>
      <c r="C6" s="66" t="s">
        <v>49</v>
      </c>
      <c r="D6" s="149"/>
      <c r="E6" s="150">
        <f t="shared" si="0" ref="E6:E9">F6+J6+K6+L6+M6</f>
        <v>284.71</v>
      </c>
      <c r="F6" s="150">
        <f t="shared" si="1" ref="F6:F9">G6+H6+I6</f>
        <v>284.71</v>
      </c>
      <c r="G6" s="150">
        <v>284.71</v>
      </c>
      <c r="H6" s="150">
        <v>0</v>
      </c>
      <c r="I6" s="150">
        <v>0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9">A6</f>
        <v/>
      </c>
    </row>
    <row r="7" ht="20.25" customHeight="1">
      <c r="A7" s="148" t="s">
        <v>224</v>
      </c>
      <c r="B7" s="66" t="s">
        <v>225</v>
      </c>
      <c r="C7" s="66" t="s">
        <v>226</v>
      </c>
      <c r="D7" s="149"/>
      <c r="E7" s="150">
        <f t="shared" si="0"/>
        <v>15.71</v>
      </c>
      <c r="F7" s="150">
        <f t="shared" si="1"/>
        <v>15.71</v>
      </c>
      <c r="G7" s="150">
        <v>15.71</v>
      </c>
      <c r="H7" s="150">
        <v>0</v>
      </c>
      <c r="I7" s="150">
        <v>0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371725262002085800058</v>
      </c>
    </row>
    <row r="8" ht="20.25" customHeight="1">
      <c r="A8" s="148" t="s">
        <v>227</v>
      </c>
      <c r="B8" s="66" t="s">
        <v>228</v>
      </c>
      <c r="C8" s="66" t="s">
        <v>226</v>
      </c>
      <c r="D8" s="149"/>
      <c r="E8" s="150">
        <f t="shared" si="0"/>
        <v>5</v>
      </c>
      <c r="F8" s="150">
        <f t="shared" si="1"/>
        <v>5</v>
      </c>
      <c r="G8" s="150">
        <v>5</v>
      </c>
      <c r="H8" s="150">
        <v>0</v>
      </c>
      <c r="I8" s="150">
        <v>0</v>
      </c>
      <c r="J8" s="151">
        <v>0</v>
      </c>
      <c r="K8" s="151">
        <v>0</v>
      </c>
      <c r="L8" s="150">
        <v>0</v>
      </c>
      <c r="M8" s="150">
        <v>0</v>
      </c>
      <c r="N8" s="152" t="str">
        <f t="shared" si="2"/>
        <v>37172526200208580006B</v>
      </c>
    </row>
    <row r="9" ht="20.25" customHeight="1">
      <c r="A9" s="148" t="s">
        <v>229</v>
      </c>
      <c r="B9" s="66" t="s">
        <v>230</v>
      </c>
      <c r="C9" s="66" t="s">
        <v>226</v>
      </c>
      <c r="D9" s="149"/>
      <c r="E9" s="150">
        <f t="shared" si="0"/>
        <v>264</v>
      </c>
      <c r="F9" s="150">
        <f t="shared" si="1"/>
        <v>264</v>
      </c>
      <c r="G9" s="150">
        <v>264</v>
      </c>
      <c r="H9" s="150">
        <v>0</v>
      </c>
      <c r="I9" s="150">
        <v>0</v>
      </c>
      <c r="J9" s="151">
        <v>0</v>
      </c>
      <c r="K9" s="151">
        <v>0</v>
      </c>
      <c r="L9" s="150">
        <v>0</v>
      </c>
      <c r="M9" s="150">
        <v>0</v>
      </c>
      <c r="N9" s="152" t="str">
        <f t="shared" si="2"/>
        <v>371725265301085800024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4357EAB-9046-F97F-EB19-DD407A061DDE}" mc:Ignorable="x14ac xr xr2 xr3">
  <dimension ref="A1:R10"/>
  <sheetViews>
    <sheetView showGridLines="0" topLeftCell="A1" workbookViewId="0" tabSelected="1">
      <pane ySplit="6" topLeftCell="A10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231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232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214</v>
      </c>
      <c r="H4" s="111" t="s">
        <v>49</v>
      </c>
      <c r="I4" s="111" t="s">
        <v>49</v>
      </c>
      <c r="J4" s="111" t="s">
        <v>49</v>
      </c>
      <c r="K4" s="120" t="s">
        <v>215</v>
      </c>
      <c r="L4" s="120" t="s">
        <v>216</v>
      </c>
      <c r="M4" s="120" t="s">
        <v>43</v>
      </c>
      <c r="N4" s="120" t="s">
        <v>45</v>
      </c>
      <c r="O4" s="112" t="s">
        <v>233</v>
      </c>
      <c r="P4" s="112" t="s">
        <v>234</v>
      </c>
      <c r="Q4" s="112" t="s">
        <v>235</v>
      </c>
      <c r="R4" s="112" t="s">
        <v>236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128</v>
      </c>
      <c r="I5" s="154" t="s">
        <v>129</v>
      </c>
      <c r="J5" s="121" t="s">
        <v>130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67</v>
      </c>
      <c r="F7" s="157">
        <f t="shared" si="0" ref="F7:F10">G7+K7+L7+M7+N7</f>
        <v>10.5</v>
      </c>
      <c r="G7" s="151">
        <f t="shared" si="1" ref="G7:G10">H7+I7+J7</f>
        <v>10.5</v>
      </c>
      <c r="H7" s="151">
        <v>10.5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3</v>
      </c>
      <c r="P7" s="158">
        <v>7.5</v>
      </c>
      <c r="Q7" s="158">
        <v>0</v>
      </c>
      <c r="R7" s="159" t="s">
        <v>49</v>
      </c>
    </row>
    <row r="8" ht="21" customHeight="1">
      <c r="A8" s="51" t="s">
        <v>68</v>
      </c>
      <c r="B8" s="51" t="s">
        <v>49</v>
      </c>
      <c r="C8" s="144" t="s">
        <v>49</v>
      </c>
      <c r="D8" s="144" t="s">
        <v>49</v>
      </c>
      <c r="E8" s="52" t="s">
        <v>69</v>
      </c>
      <c r="F8" s="157">
        <f t="shared" si="0"/>
        <v>10.5</v>
      </c>
      <c r="G8" s="151">
        <f t="shared" si="1"/>
        <v>10.5</v>
      </c>
      <c r="H8" s="151">
        <v>10.5</v>
      </c>
      <c r="I8" s="151">
        <v>0</v>
      </c>
      <c r="J8" s="150">
        <v>0</v>
      </c>
      <c r="K8" s="151">
        <v>0</v>
      </c>
      <c r="L8" s="151">
        <v>0</v>
      </c>
      <c r="M8" s="151">
        <v>0</v>
      </c>
      <c r="N8" s="151">
        <v>0</v>
      </c>
      <c r="O8" s="158">
        <v>3</v>
      </c>
      <c r="P8" s="158">
        <v>7.5</v>
      </c>
      <c r="Q8" s="158">
        <v>0</v>
      </c>
      <c r="R8" s="159" t="s">
        <v>68</v>
      </c>
    </row>
    <row r="9" ht="21" customHeight="1">
      <c r="A9" s="51" t="s">
        <v>49</v>
      </c>
      <c r="B9" s="51" t="s">
        <v>49</v>
      </c>
      <c r="C9" s="144" t="s">
        <v>70</v>
      </c>
      <c r="D9" s="144" t="s">
        <v>49</v>
      </c>
      <c r="E9" s="52" t="s">
        <v>71</v>
      </c>
      <c r="F9" s="157">
        <f t="shared" si="0"/>
        <v>10.5</v>
      </c>
      <c r="G9" s="151">
        <f t="shared" si="1"/>
        <v>10.5</v>
      </c>
      <c r="H9" s="151">
        <v>10.5</v>
      </c>
      <c r="I9" s="151">
        <v>0</v>
      </c>
      <c r="J9" s="150">
        <v>0</v>
      </c>
      <c r="K9" s="151">
        <v>0</v>
      </c>
      <c r="L9" s="151">
        <v>0</v>
      </c>
      <c r="M9" s="151">
        <v>0</v>
      </c>
      <c r="N9" s="151">
        <v>0</v>
      </c>
      <c r="O9" s="158">
        <v>3</v>
      </c>
      <c r="P9" s="158">
        <v>7.5</v>
      </c>
      <c r="Q9" s="158">
        <v>0</v>
      </c>
      <c r="R9" s="159" t="s">
        <v>72</v>
      </c>
    </row>
    <row r="10" ht="21" customHeight="1">
      <c r="A10" s="51" t="s">
        <v>49</v>
      </c>
      <c r="B10" s="51" t="s">
        <v>49</v>
      </c>
      <c r="C10" s="144" t="s">
        <v>49</v>
      </c>
      <c r="D10" s="144" t="s">
        <v>73</v>
      </c>
      <c r="E10" s="52" t="s">
        <v>74</v>
      </c>
      <c r="F10" s="157">
        <f t="shared" si="0"/>
        <v>10.5</v>
      </c>
      <c r="G10" s="151">
        <f t="shared" si="1"/>
        <v>10.5</v>
      </c>
      <c r="H10" s="151">
        <v>10.5</v>
      </c>
      <c r="I10" s="151">
        <v>0</v>
      </c>
      <c r="J10" s="150">
        <v>0</v>
      </c>
      <c r="K10" s="151">
        <v>0</v>
      </c>
      <c r="L10" s="151">
        <v>0</v>
      </c>
      <c r="M10" s="151">
        <v>0</v>
      </c>
      <c r="N10" s="151">
        <v>0</v>
      </c>
      <c r="O10" s="158">
        <v>3</v>
      </c>
      <c r="P10" s="158">
        <v>7.5</v>
      </c>
      <c r="Q10" s="158">
        <v>0</v>
      </c>
      <c r="R10" s="159" t="s">
        <v>75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D315DE5-4591-4BBF-83D8-33F35B2B078E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1864.77</v>
      </c>
      <c r="C6" s="14" t="s">
        <v>10</v>
      </c>
      <c r="D6" s="15">
        <v>1282.92</v>
      </c>
    </row>
    <row r="7" ht="19.5" customHeight="1">
      <c r="A7" s="16" t="s">
        <v>11</v>
      </c>
      <c r="B7" s="13">
        <v>1864.77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/>
      <c r="C9" s="18" t="s">
        <v>16</v>
      </c>
      <c r="D9" s="15"/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456.53</v>
      </c>
    </row>
    <row r="13" ht="19.5" customHeight="1">
      <c r="A13" s="20" t="s">
        <v>23</v>
      </c>
      <c r="B13" s="21">
        <v>276</v>
      </c>
      <c r="C13" s="18" t="s">
        <v>24</v>
      </c>
      <c r="D13" s="15">
        <v>44.85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>
        <v>264</v>
      </c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87.47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/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5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2140.77</v>
      </c>
      <c r="C31" s="10" t="s">
        <v>39</v>
      </c>
      <c r="D31" s="13">
        <f>D37-SUM(D34:D36)</f>
        <v>2140.77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2140.77</v>
      </c>
      <c r="C37" s="10" t="s">
        <v>48</v>
      </c>
      <c r="D37" s="13">
        <v>2140.77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FD5DFDD-104A-65EC-0FBD-03644A2D6A0A}" mc:Ignorable="x14ac xr xr2 xr3">
  <dimension ref="A1:R30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30">F7+SUM(J7:Q7)</f>
        <v>2140.77</v>
      </c>
      <c r="F7" s="53">
        <f t="shared" si="1" ref="F7:F30">SUM(G7:I7)</f>
        <v>1864.77</v>
      </c>
      <c r="G7" s="53">
        <v>1864.77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276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1282.92</v>
      </c>
      <c r="F8" s="53">
        <f t="shared" si="1"/>
        <v>1282.92</v>
      </c>
      <c r="G8" s="53">
        <v>1282.92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1282.92</v>
      </c>
      <c r="F9" s="53">
        <f t="shared" si="1"/>
        <v>1282.92</v>
      </c>
      <c r="G9" s="53">
        <v>1282.92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1267.21</v>
      </c>
      <c r="F10" s="53">
        <f t="shared" si="1"/>
        <v>1267.21</v>
      </c>
      <c r="G10" s="53">
        <v>1267.21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75</v>
      </c>
    </row>
    <row r="11" ht="22.5" customHeight="1">
      <c r="A11" s="50" t="s">
        <v>49</v>
      </c>
      <c r="B11" s="50" t="s">
        <v>49</v>
      </c>
      <c r="C11" s="51" t="s">
        <v>76</v>
      </c>
      <c r="D11" s="52" t="s">
        <v>77</v>
      </c>
      <c r="E11" s="53">
        <f t="shared" si="0"/>
        <v>15.71</v>
      </c>
      <c r="F11" s="53">
        <f t="shared" si="1"/>
        <v>15.71</v>
      </c>
      <c r="G11" s="53">
        <v>15.71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78</v>
      </c>
    </row>
    <row r="12" ht="22.5" customHeight="1">
      <c r="A12" s="50" t="s">
        <v>79</v>
      </c>
      <c r="B12" s="50" t="s">
        <v>49</v>
      </c>
      <c r="C12" s="51" t="s">
        <v>49</v>
      </c>
      <c r="D12" s="52" t="s">
        <v>80</v>
      </c>
      <c r="E12" s="53">
        <f t="shared" si="0"/>
        <v>5</v>
      </c>
      <c r="F12" s="53">
        <f t="shared" si="1"/>
        <v>5</v>
      </c>
      <c r="G12" s="53">
        <v>5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79</v>
      </c>
    </row>
    <row r="13" ht="22.5" customHeight="1">
      <c r="A13" s="50" t="s">
        <v>49</v>
      </c>
      <c r="B13" s="50" t="s">
        <v>81</v>
      </c>
      <c r="C13" s="51" t="s">
        <v>49</v>
      </c>
      <c r="D13" s="52" t="s">
        <v>82</v>
      </c>
      <c r="E13" s="53">
        <f t="shared" si="0"/>
        <v>5</v>
      </c>
      <c r="F13" s="53">
        <f t="shared" si="1"/>
        <v>5</v>
      </c>
      <c r="G13" s="53">
        <v>5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83</v>
      </c>
    </row>
    <row r="14" ht="22.5" customHeight="1">
      <c r="A14" s="50" t="s">
        <v>49</v>
      </c>
      <c r="B14" s="50" t="s">
        <v>49</v>
      </c>
      <c r="C14" s="51" t="s">
        <v>81</v>
      </c>
      <c r="D14" s="52" t="s">
        <v>84</v>
      </c>
      <c r="E14" s="53">
        <f t="shared" si="0"/>
        <v>5</v>
      </c>
      <c r="F14" s="53">
        <f t="shared" si="1"/>
        <v>5</v>
      </c>
      <c r="G14" s="53">
        <v>5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85</v>
      </c>
    </row>
    <row r="15" ht="22.5" customHeight="1">
      <c r="A15" s="50" t="s">
        <v>86</v>
      </c>
      <c r="B15" s="50" t="s">
        <v>49</v>
      </c>
      <c r="C15" s="51" t="s">
        <v>49</v>
      </c>
      <c r="D15" s="52" t="s">
        <v>87</v>
      </c>
      <c r="E15" s="53">
        <f t="shared" si="0"/>
        <v>456.53</v>
      </c>
      <c r="F15" s="53">
        <f t="shared" si="1"/>
        <v>180.53</v>
      </c>
      <c r="G15" s="53">
        <v>180.53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276</v>
      </c>
      <c r="N15" s="53">
        <v>0</v>
      </c>
      <c r="O15" s="53">
        <v>0</v>
      </c>
      <c r="P15" s="54">
        <v>0</v>
      </c>
      <c r="Q15" s="53">
        <v>0</v>
      </c>
      <c r="R15" s="55" t="s">
        <v>86</v>
      </c>
    </row>
    <row r="16" ht="22.5" customHeight="1">
      <c r="A16" s="50" t="s">
        <v>49</v>
      </c>
      <c r="B16" s="50" t="s">
        <v>88</v>
      </c>
      <c r="C16" s="51" t="s">
        <v>49</v>
      </c>
      <c r="D16" s="52" t="s">
        <v>89</v>
      </c>
      <c r="E16" s="53">
        <f t="shared" si="0"/>
        <v>100.35</v>
      </c>
      <c r="F16" s="53">
        <f t="shared" si="1"/>
        <v>100.35</v>
      </c>
      <c r="G16" s="53">
        <v>100.35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90</v>
      </c>
    </row>
    <row r="17" ht="22.5" customHeight="1">
      <c r="A17" s="50" t="s">
        <v>49</v>
      </c>
      <c r="B17" s="50" t="s">
        <v>49</v>
      </c>
      <c r="C17" s="51" t="s">
        <v>88</v>
      </c>
      <c r="D17" s="52" t="s">
        <v>91</v>
      </c>
      <c r="E17" s="53">
        <f t="shared" si="0"/>
        <v>100.35</v>
      </c>
      <c r="F17" s="53">
        <f t="shared" si="1"/>
        <v>100.35</v>
      </c>
      <c r="G17" s="53">
        <v>100.35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92</v>
      </c>
    </row>
    <row r="18" ht="22.5" customHeight="1">
      <c r="A18" s="50" t="s">
        <v>49</v>
      </c>
      <c r="B18" s="50" t="s">
        <v>93</v>
      </c>
      <c r="C18" s="51" t="s">
        <v>49</v>
      </c>
      <c r="D18" s="52" t="s">
        <v>94</v>
      </c>
      <c r="E18" s="53">
        <f t="shared" si="0"/>
        <v>276</v>
      </c>
      <c r="F18" s="53">
        <f t="shared" si="1"/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276</v>
      </c>
      <c r="N18" s="53">
        <v>0</v>
      </c>
      <c r="O18" s="53">
        <v>0</v>
      </c>
      <c r="P18" s="54">
        <v>0</v>
      </c>
      <c r="Q18" s="53">
        <v>0</v>
      </c>
      <c r="R18" s="55" t="s">
        <v>95</v>
      </c>
    </row>
    <row r="19" ht="22.5" customHeight="1">
      <c r="A19" s="50" t="s">
        <v>49</v>
      </c>
      <c r="B19" s="50" t="s">
        <v>49</v>
      </c>
      <c r="C19" s="51" t="s">
        <v>88</v>
      </c>
      <c r="D19" s="52" t="s">
        <v>96</v>
      </c>
      <c r="E19" s="53">
        <f t="shared" si="0"/>
        <v>276</v>
      </c>
      <c r="F19" s="53">
        <f t="shared" si="1"/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276</v>
      </c>
      <c r="N19" s="53">
        <v>0</v>
      </c>
      <c r="O19" s="53">
        <v>0</v>
      </c>
      <c r="P19" s="54">
        <v>0</v>
      </c>
      <c r="Q19" s="53">
        <v>0</v>
      </c>
      <c r="R19" s="55" t="s">
        <v>97</v>
      </c>
    </row>
    <row r="20" ht="22.5" customHeight="1">
      <c r="A20" s="50" t="s">
        <v>49</v>
      </c>
      <c r="B20" s="50" t="s">
        <v>81</v>
      </c>
      <c r="C20" s="51" t="s">
        <v>49</v>
      </c>
      <c r="D20" s="52" t="s">
        <v>98</v>
      </c>
      <c r="E20" s="53">
        <f t="shared" si="0"/>
        <v>80.18</v>
      </c>
      <c r="F20" s="53">
        <f t="shared" si="1"/>
        <v>80.18</v>
      </c>
      <c r="G20" s="53">
        <v>80.18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99</v>
      </c>
    </row>
    <row r="21" ht="22.5" customHeight="1">
      <c r="A21" s="50" t="s">
        <v>49</v>
      </c>
      <c r="B21" s="50" t="s">
        <v>49</v>
      </c>
      <c r="C21" s="51" t="s">
        <v>81</v>
      </c>
      <c r="D21" s="52" t="s">
        <v>100</v>
      </c>
      <c r="E21" s="53">
        <f t="shared" si="0"/>
        <v>80.18</v>
      </c>
      <c r="F21" s="53">
        <f t="shared" si="1"/>
        <v>80.18</v>
      </c>
      <c r="G21" s="53">
        <v>80.18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101</v>
      </c>
    </row>
    <row r="22" ht="22.5" customHeight="1">
      <c r="A22" s="50" t="s">
        <v>102</v>
      </c>
      <c r="B22" s="50" t="s">
        <v>49</v>
      </c>
      <c r="C22" s="51" t="s">
        <v>49</v>
      </c>
      <c r="D22" s="52" t="s">
        <v>103</v>
      </c>
      <c r="E22" s="53">
        <f t="shared" si="0"/>
        <v>44.85</v>
      </c>
      <c r="F22" s="53">
        <f t="shared" si="1"/>
        <v>44.85</v>
      </c>
      <c r="G22" s="53">
        <v>44.85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0</v>
      </c>
      <c r="Q22" s="53">
        <v>0</v>
      </c>
      <c r="R22" s="55" t="s">
        <v>102</v>
      </c>
    </row>
    <row r="23" ht="22.5" customHeight="1">
      <c r="A23" s="50" t="s">
        <v>49</v>
      </c>
      <c r="B23" s="50" t="s">
        <v>104</v>
      </c>
      <c r="C23" s="51" t="s">
        <v>49</v>
      </c>
      <c r="D23" s="52" t="s">
        <v>105</v>
      </c>
      <c r="E23" s="53">
        <f t="shared" si="0"/>
        <v>44.85</v>
      </c>
      <c r="F23" s="53">
        <f t="shared" si="1"/>
        <v>44.85</v>
      </c>
      <c r="G23" s="53">
        <v>44.85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4">
        <v>0</v>
      </c>
      <c r="Q23" s="53">
        <v>0</v>
      </c>
      <c r="R23" s="55" t="s">
        <v>106</v>
      </c>
    </row>
    <row r="24" ht="22.5" customHeight="1">
      <c r="A24" s="50" t="s">
        <v>49</v>
      </c>
      <c r="B24" s="50" t="s">
        <v>49</v>
      </c>
      <c r="C24" s="51" t="s">
        <v>73</v>
      </c>
      <c r="D24" s="52" t="s">
        <v>107</v>
      </c>
      <c r="E24" s="53">
        <f t="shared" si="0"/>
        <v>44.85</v>
      </c>
      <c r="F24" s="53">
        <f t="shared" si="1"/>
        <v>44.85</v>
      </c>
      <c r="G24" s="53">
        <v>44.85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4">
        <v>0</v>
      </c>
      <c r="Q24" s="53">
        <v>0</v>
      </c>
      <c r="R24" s="55" t="s">
        <v>108</v>
      </c>
    </row>
    <row r="25" ht="22.5" customHeight="1">
      <c r="A25" s="50" t="s">
        <v>109</v>
      </c>
      <c r="B25" s="50" t="s">
        <v>49</v>
      </c>
      <c r="C25" s="51" t="s">
        <v>49</v>
      </c>
      <c r="D25" s="52" t="s">
        <v>110</v>
      </c>
      <c r="E25" s="53">
        <f t="shared" si="0"/>
        <v>264</v>
      </c>
      <c r="F25" s="53">
        <f t="shared" si="1"/>
        <v>264</v>
      </c>
      <c r="G25" s="53">
        <v>264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4">
        <v>0</v>
      </c>
      <c r="Q25" s="53">
        <v>0</v>
      </c>
      <c r="R25" s="55" t="s">
        <v>109</v>
      </c>
    </row>
    <row r="26" ht="22.5" customHeight="1">
      <c r="A26" s="50" t="s">
        <v>49</v>
      </c>
      <c r="B26" s="50" t="s">
        <v>93</v>
      </c>
      <c r="C26" s="51" t="s">
        <v>49</v>
      </c>
      <c r="D26" s="52" t="s">
        <v>111</v>
      </c>
      <c r="E26" s="53">
        <f t="shared" si="0"/>
        <v>264</v>
      </c>
      <c r="F26" s="53">
        <f t="shared" si="1"/>
        <v>264</v>
      </c>
      <c r="G26" s="53">
        <v>264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4">
        <v>0</v>
      </c>
      <c r="Q26" s="53">
        <v>0</v>
      </c>
      <c r="R26" s="55" t="s">
        <v>112</v>
      </c>
    </row>
    <row r="27" ht="22.5" customHeight="1">
      <c r="A27" s="50" t="s">
        <v>49</v>
      </c>
      <c r="B27" s="50" t="s">
        <v>49</v>
      </c>
      <c r="C27" s="51" t="s">
        <v>88</v>
      </c>
      <c r="D27" s="52" t="s">
        <v>113</v>
      </c>
      <c r="E27" s="53">
        <f t="shared" si="0"/>
        <v>264</v>
      </c>
      <c r="F27" s="53">
        <f t="shared" si="1"/>
        <v>264</v>
      </c>
      <c r="G27" s="53">
        <v>264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4">
        <v>0</v>
      </c>
      <c r="Q27" s="53">
        <v>0</v>
      </c>
      <c r="R27" s="55" t="s">
        <v>114</v>
      </c>
    </row>
    <row r="28" ht="22.5" customHeight="1">
      <c r="A28" s="50" t="s">
        <v>115</v>
      </c>
      <c r="B28" s="50" t="s">
        <v>49</v>
      </c>
      <c r="C28" s="51" t="s">
        <v>49</v>
      </c>
      <c r="D28" s="52" t="s">
        <v>116</v>
      </c>
      <c r="E28" s="53">
        <f t="shared" si="0"/>
        <v>87.47</v>
      </c>
      <c r="F28" s="53">
        <f t="shared" si="1"/>
        <v>87.47</v>
      </c>
      <c r="G28" s="53">
        <v>87.47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4">
        <v>0</v>
      </c>
      <c r="Q28" s="53">
        <v>0</v>
      </c>
      <c r="R28" s="55" t="s">
        <v>115</v>
      </c>
    </row>
    <row r="29" ht="22.5" customHeight="1">
      <c r="A29" s="50" t="s">
        <v>49</v>
      </c>
      <c r="B29" s="50" t="s">
        <v>76</v>
      </c>
      <c r="C29" s="51" t="s">
        <v>49</v>
      </c>
      <c r="D29" s="52" t="s">
        <v>117</v>
      </c>
      <c r="E29" s="53">
        <f t="shared" si="0"/>
        <v>87.47</v>
      </c>
      <c r="F29" s="53">
        <f t="shared" si="1"/>
        <v>87.47</v>
      </c>
      <c r="G29" s="53">
        <v>87.47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4">
        <v>0</v>
      </c>
      <c r="Q29" s="53">
        <v>0</v>
      </c>
      <c r="R29" s="55" t="s">
        <v>118</v>
      </c>
    </row>
    <row r="30" ht="22.5" customHeight="1">
      <c r="A30" s="50" t="s">
        <v>49</v>
      </c>
      <c r="B30" s="50" t="s">
        <v>49</v>
      </c>
      <c r="C30" s="51" t="s">
        <v>73</v>
      </c>
      <c r="D30" s="52" t="s">
        <v>119</v>
      </c>
      <c r="E30" s="53">
        <f t="shared" si="0"/>
        <v>87.47</v>
      </c>
      <c r="F30" s="53">
        <f t="shared" si="1"/>
        <v>87.47</v>
      </c>
      <c r="G30" s="53">
        <v>87.47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4">
        <v>0</v>
      </c>
      <c r="Q30" s="53">
        <v>0</v>
      </c>
      <c r="R30" s="55" t="s">
        <v>120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0A3FC3-0AAB-AE0C-C5CB-F14AEDA43511}" mc:Ignorable="x14ac xr xr2 xr3">
  <dimension ref="A1:I29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121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122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123</v>
      </c>
      <c r="G4" s="43" t="s">
        <v>124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9">SUM(F6:H6)</f>
        <v>2140.77</v>
      </c>
      <c r="F6" s="67">
        <v>1856.06</v>
      </c>
      <c r="G6" s="67">
        <v>284.71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1282.92</v>
      </c>
      <c r="F7" s="67">
        <v>1267.21</v>
      </c>
      <c r="G7" s="67">
        <v>15.71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1282.92</v>
      </c>
      <c r="F8" s="67">
        <v>1267.21</v>
      </c>
      <c r="G8" s="67">
        <v>15.71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1267.21</v>
      </c>
      <c r="F9" s="67">
        <v>1267.21</v>
      </c>
      <c r="G9" s="67">
        <v>0</v>
      </c>
      <c r="H9" s="67">
        <v>0</v>
      </c>
      <c r="I9" s="68" t="s">
        <v>75</v>
      </c>
    </row>
    <row r="10" ht="19.5" customHeight="1">
      <c r="A10" s="65" t="s">
        <v>49</v>
      </c>
      <c r="B10" s="50" t="s">
        <v>49</v>
      </c>
      <c r="C10" s="50" t="s">
        <v>76</v>
      </c>
      <c r="D10" s="66" t="s">
        <v>77</v>
      </c>
      <c r="E10" s="67">
        <f t="shared" si="0"/>
        <v>15.71</v>
      </c>
      <c r="F10" s="67">
        <v>0</v>
      </c>
      <c r="G10" s="67">
        <v>15.71</v>
      </c>
      <c r="H10" s="67">
        <v>0</v>
      </c>
      <c r="I10" s="68" t="s">
        <v>78</v>
      </c>
    </row>
    <row r="11" ht="19.5" customHeight="1">
      <c r="A11" s="65" t="s">
        <v>79</v>
      </c>
      <c r="B11" s="50" t="s">
        <v>49</v>
      </c>
      <c r="C11" s="50" t="s">
        <v>49</v>
      </c>
      <c r="D11" s="66" t="s">
        <v>80</v>
      </c>
      <c r="E11" s="67">
        <f t="shared" si="0"/>
        <v>5</v>
      </c>
      <c r="F11" s="67">
        <v>0</v>
      </c>
      <c r="G11" s="67">
        <v>5</v>
      </c>
      <c r="H11" s="67">
        <v>0</v>
      </c>
      <c r="I11" s="68" t="s">
        <v>79</v>
      </c>
    </row>
    <row r="12" ht="19.5" customHeight="1">
      <c r="A12" s="65" t="s">
        <v>49</v>
      </c>
      <c r="B12" s="50" t="s">
        <v>81</v>
      </c>
      <c r="C12" s="50" t="s">
        <v>49</v>
      </c>
      <c r="D12" s="66" t="s">
        <v>82</v>
      </c>
      <c r="E12" s="67">
        <f t="shared" si="0"/>
        <v>5</v>
      </c>
      <c r="F12" s="67">
        <v>0</v>
      </c>
      <c r="G12" s="67">
        <v>5</v>
      </c>
      <c r="H12" s="67">
        <v>0</v>
      </c>
      <c r="I12" s="68" t="s">
        <v>83</v>
      </c>
    </row>
    <row r="13" ht="19.5" customHeight="1">
      <c r="A13" s="65" t="s">
        <v>49</v>
      </c>
      <c r="B13" s="50" t="s">
        <v>49</v>
      </c>
      <c r="C13" s="50" t="s">
        <v>81</v>
      </c>
      <c r="D13" s="66" t="s">
        <v>84</v>
      </c>
      <c r="E13" s="67">
        <f t="shared" si="0"/>
        <v>5</v>
      </c>
      <c r="F13" s="67">
        <v>0</v>
      </c>
      <c r="G13" s="67">
        <v>5</v>
      </c>
      <c r="H13" s="67">
        <v>0</v>
      </c>
      <c r="I13" s="68" t="s">
        <v>85</v>
      </c>
    </row>
    <row r="14" ht="19.5" customHeight="1">
      <c r="A14" s="65" t="s">
        <v>86</v>
      </c>
      <c r="B14" s="50" t="s">
        <v>49</v>
      </c>
      <c r="C14" s="50" t="s">
        <v>49</v>
      </c>
      <c r="D14" s="66" t="s">
        <v>87</v>
      </c>
      <c r="E14" s="67">
        <f t="shared" si="0"/>
        <v>456.53</v>
      </c>
      <c r="F14" s="67">
        <v>456.53</v>
      </c>
      <c r="G14" s="67">
        <v>0</v>
      </c>
      <c r="H14" s="67">
        <v>0</v>
      </c>
      <c r="I14" s="68" t="s">
        <v>86</v>
      </c>
    </row>
    <row r="15" ht="19.5" customHeight="1">
      <c r="A15" s="65" t="s">
        <v>49</v>
      </c>
      <c r="B15" s="50" t="s">
        <v>88</v>
      </c>
      <c r="C15" s="50" t="s">
        <v>49</v>
      </c>
      <c r="D15" s="66" t="s">
        <v>89</v>
      </c>
      <c r="E15" s="67">
        <f t="shared" si="0"/>
        <v>100.35</v>
      </c>
      <c r="F15" s="67">
        <v>100.35</v>
      </c>
      <c r="G15" s="67">
        <v>0</v>
      </c>
      <c r="H15" s="67">
        <v>0</v>
      </c>
      <c r="I15" s="68" t="s">
        <v>90</v>
      </c>
    </row>
    <row r="16" ht="19.5" customHeight="1">
      <c r="A16" s="65" t="s">
        <v>49</v>
      </c>
      <c r="B16" s="50" t="s">
        <v>49</v>
      </c>
      <c r="C16" s="50" t="s">
        <v>88</v>
      </c>
      <c r="D16" s="66" t="s">
        <v>91</v>
      </c>
      <c r="E16" s="67">
        <f t="shared" si="0"/>
        <v>100.35</v>
      </c>
      <c r="F16" s="67">
        <v>100.35</v>
      </c>
      <c r="G16" s="67">
        <v>0</v>
      </c>
      <c r="H16" s="67">
        <v>0</v>
      </c>
      <c r="I16" s="68" t="s">
        <v>92</v>
      </c>
    </row>
    <row r="17" ht="19.5" customHeight="1">
      <c r="A17" s="65" t="s">
        <v>49</v>
      </c>
      <c r="B17" s="50" t="s">
        <v>93</v>
      </c>
      <c r="C17" s="50" t="s">
        <v>49</v>
      </c>
      <c r="D17" s="66" t="s">
        <v>94</v>
      </c>
      <c r="E17" s="67">
        <f t="shared" si="0"/>
        <v>276</v>
      </c>
      <c r="F17" s="67">
        <v>276</v>
      </c>
      <c r="G17" s="67">
        <v>0</v>
      </c>
      <c r="H17" s="67">
        <v>0</v>
      </c>
      <c r="I17" s="68" t="s">
        <v>95</v>
      </c>
    </row>
    <row r="18" ht="19.5" customHeight="1">
      <c r="A18" s="65" t="s">
        <v>49</v>
      </c>
      <c r="B18" s="50" t="s">
        <v>49</v>
      </c>
      <c r="C18" s="50" t="s">
        <v>88</v>
      </c>
      <c r="D18" s="66" t="s">
        <v>96</v>
      </c>
      <c r="E18" s="67">
        <f t="shared" si="0"/>
        <v>276</v>
      </c>
      <c r="F18" s="67">
        <v>276</v>
      </c>
      <c r="G18" s="67">
        <v>0</v>
      </c>
      <c r="H18" s="67">
        <v>0</v>
      </c>
      <c r="I18" s="68" t="s">
        <v>97</v>
      </c>
    </row>
    <row r="19" ht="19.5" customHeight="1">
      <c r="A19" s="65" t="s">
        <v>49</v>
      </c>
      <c r="B19" s="50" t="s">
        <v>81</v>
      </c>
      <c r="C19" s="50" t="s">
        <v>49</v>
      </c>
      <c r="D19" s="66" t="s">
        <v>98</v>
      </c>
      <c r="E19" s="67">
        <f t="shared" si="0"/>
        <v>80.18</v>
      </c>
      <c r="F19" s="67">
        <v>80.18</v>
      </c>
      <c r="G19" s="67">
        <v>0</v>
      </c>
      <c r="H19" s="67">
        <v>0</v>
      </c>
      <c r="I19" s="68" t="s">
        <v>99</v>
      </c>
    </row>
    <row r="20" ht="19.5" customHeight="1">
      <c r="A20" s="65" t="s">
        <v>49</v>
      </c>
      <c r="B20" s="50" t="s">
        <v>49</v>
      </c>
      <c r="C20" s="50" t="s">
        <v>81</v>
      </c>
      <c r="D20" s="66" t="s">
        <v>100</v>
      </c>
      <c r="E20" s="67">
        <f t="shared" si="0"/>
        <v>80.18</v>
      </c>
      <c r="F20" s="67">
        <v>80.18</v>
      </c>
      <c r="G20" s="67">
        <v>0</v>
      </c>
      <c r="H20" s="67">
        <v>0</v>
      </c>
      <c r="I20" s="68" t="s">
        <v>101</v>
      </c>
    </row>
    <row r="21" ht="19.5" customHeight="1">
      <c r="A21" s="65" t="s">
        <v>102</v>
      </c>
      <c r="B21" s="50" t="s">
        <v>49</v>
      </c>
      <c r="C21" s="50" t="s">
        <v>49</v>
      </c>
      <c r="D21" s="66" t="s">
        <v>103</v>
      </c>
      <c r="E21" s="67">
        <f t="shared" si="0"/>
        <v>44.85</v>
      </c>
      <c r="F21" s="67">
        <v>44.85</v>
      </c>
      <c r="G21" s="67">
        <v>0</v>
      </c>
      <c r="H21" s="67">
        <v>0</v>
      </c>
      <c r="I21" s="68" t="s">
        <v>102</v>
      </c>
    </row>
    <row r="22" ht="19.5" customHeight="1">
      <c r="A22" s="65" t="s">
        <v>49</v>
      </c>
      <c r="B22" s="50" t="s">
        <v>104</v>
      </c>
      <c r="C22" s="50" t="s">
        <v>49</v>
      </c>
      <c r="D22" s="66" t="s">
        <v>105</v>
      </c>
      <c r="E22" s="67">
        <f t="shared" si="0"/>
        <v>44.85</v>
      </c>
      <c r="F22" s="67">
        <v>44.85</v>
      </c>
      <c r="G22" s="67">
        <v>0</v>
      </c>
      <c r="H22" s="67">
        <v>0</v>
      </c>
      <c r="I22" s="68" t="s">
        <v>106</v>
      </c>
    </row>
    <row r="23" ht="19.5" customHeight="1">
      <c r="A23" s="65" t="s">
        <v>49</v>
      </c>
      <c r="B23" s="50" t="s">
        <v>49</v>
      </c>
      <c r="C23" s="50" t="s">
        <v>73</v>
      </c>
      <c r="D23" s="66" t="s">
        <v>107</v>
      </c>
      <c r="E23" s="67">
        <f t="shared" si="0"/>
        <v>44.85</v>
      </c>
      <c r="F23" s="67">
        <v>44.85</v>
      </c>
      <c r="G23" s="67">
        <v>0</v>
      </c>
      <c r="H23" s="67">
        <v>0</v>
      </c>
      <c r="I23" s="68" t="s">
        <v>108</v>
      </c>
    </row>
    <row r="24" ht="19.5" customHeight="1">
      <c r="A24" s="65" t="s">
        <v>109</v>
      </c>
      <c r="B24" s="50" t="s">
        <v>49</v>
      </c>
      <c r="C24" s="50" t="s">
        <v>49</v>
      </c>
      <c r="D24" s="66" t="s">
        <v>110</v>
      </c>
      <c r="E24" s="67">
        <f t="shared" si="0"/>
        <v>264</v>
      </c>
      <c r="F24" s="67">
        <v>0</v>
      </c>
      <c r="G24" s="67">
        <v>264</v>
      </c>
      <c r="H24" s="67">
        <v>0</v>
      </c>
      <c r="I24" s="68" t="s">
        <v>109</v>
      </c>
    </row>
    <row r="25" ht="19.5" customHeight="1">
      <c r="A25" s="65" t="s">
        <v>49</v>
      </c>
      <c r="B25" s="50" t="s">
        <v>93</v>
      </c>
      <c r="C25" s="50" t="s">
        <v>49</v>
      </c>
      <c r="D25" s="66" t="s">
        <v>111</v>
      </c>
      <c r="E25" s="67">
        <f t="shared" si="0"/>
        <v>264</v>
      </c>
      <c r="F25" s="67">
        <v>0</v>
      </c>
      <c r="G25" s="67">
        <v>264</v>
      </c>
      <c r="H25" s="67">
        <v>0</v>
      </c>
      <c r="I25" s="68" t="s">
        <v>112</v>
      </c>
    </row>
    <row r="26" ht="19.5" customHeight="1">
      <c r="A26" s="65" t="s">
        <v>49</v>
      </c>
      <c r="B26" s="50" t="s">
        <v>49</v>
      </c>
      <c r="C26" s="50" t="s">
        <v>88</v>
      </c>
      <c r="D26" s="66" t="s">
        <v>113</v>
      </c>
      <c r="E26" s="67">
        <f t="shared" si="0"/>
        <v>264</v>
      </c>
      <c r="F26" s="67">
        <v>0</v>
      </c>
      <c r="G26" s="67">
        <v>264</v>
      </c>
      <c r="H26" s="67">
        <v>0</v>
      </c>
      <c r="I26" s="68" t="s">
        <v>114</v>
      </c>
    </row>
    <row r="27" ht="19.5" customHeight="1">
      <c r="A27" s="65" t="s">
        <v>115</v>
      </c>
      <c r="B27" s="50" t="s">
        <v>49</v>
      </c>
      <c r="C27" s="50" t="s">
        <v>49</v>
      </c>
      <c r="D27" s="66" t="s">
        <v>116</v>
      </c>
      <c r="E27" s="67">
        <f t="shared" si="0"/>
        <v>87.47</v>
      </c>
      <c r="F27" s="67">
        <v>87.47</v>
      </c>
      <c r="G27" s="67">
        <v>0</v>
      </c>
      <c r="H27" s="67">
        <v>0</v>
      </c>
      <c r="I27" s="68" t="s">
        <v>115</v>
      </c>
    </row>
    <row r="28" ht="19.5" customHeight="1">
      <c r="A28" s="65" t="s">
        <v>49</v>
      </c>
      <c r="B28" s="50" t="s">
        <v>76</v>
      </c>
      <c r="C28" s="50" t="s">
        <v>49</v>
      </c>
      <c r="D28" s="66" t="s">
        <v>117</v>
      </c>
      <c r="E28" s="67">
        <f t="shared" si="0"/>
        <v>87.47</v>
      </c>
      <c r="F28" s="67">
        <v>87.47</v>
      </c>
      <c r="G28" s="67">
        <v>0</v>
      </c>
      <c r="H28" s="67">
        <v>0</v>
      </c>
      <c r="I28" s="68" t="s">
        <v>118</v>
      </c>
    </row>
    <row r="29" ht="19.5" customHeight="1">
      <c r="A29" s="65" t="s">
        <v>49</v>
      </c>
      <c r="B29" s="50" t="s">
        <v>49</v>
      </c>
      <c r="C29" s="50" t="s">
        <v>73</v>
      </c>
      <c r="D29" s="66" t="s">
        <v>119</v>
      </c>
      <c r="E29" s="67">
        <f t="shared" si="0"/>
        <v>87.47</v>
      </c>
      <c r="F29" s="67">
        <v>87.47</v>
      </c>
      <c r="G29" s="67">
        <v>0</v>
      </c>
      <c r="H29" s="67">
        <v>0</v>
      </c>
      <c r="I29" s="68" t="s">
        <v>120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490CB59-ACF5-D3B4-C325-81DE55963F47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125</v>
      </c>
    </row>
    <row r="2" ht="19.5" customHeight="1">
      <c r="A2" s="7" t="s">
        <v>126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127</v>
      </c>
      <c r="E6" s="81" t="s">
        <v>128</v>
      </c>
      <c r="F6" s="81" t="s">
        <v>129</v>
      </c>
      <c r="G6" s="81" t="s">
        <v>130</v>
      </c>
    </row>
    <row r="7" ht="19.5" customHeight="1">
      <c r="A7" s="82" t="s">
        <v>131</v>
      </c>
      <c r="B7" s="83">
        <v>1864.77</v>
      </c>
      <c r="C7" s="84" t="s">
        <v>10</v>
      </c>
      <c r="D7" s="15">
        <f t="shared" si="0" ref="D7:D35">SUM(E7:G7)</f>
        <v>1282.92</v>
      </c>
      <c r="E7" s="15">
        <v>1282.92</v>
      </c>
      <c r="F7" s="15"/>
      <c r="G7" s="15"/>
    </row>
    <row r="8" ht="19.5" customHeight="1">
      <c r="A8" s="85" t="s">
        <v>132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133</v>
      </c>
      <c r="B9" s="86"/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0</v>
      </c>
      <c r="E10" s="15"/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180.53</v>
      </c>
      <c r="E13" s="15">
        <v>180.53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44.85</v>
      </c>
      <c r="E14" s="15">
        <v>44.85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264</v>
      </c>
      <c r="E17" s="15">
        <v>264</v>
      </c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87.47</v>
      </c>
      <c r="E23" s="15">
        <v>87.47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</v>
      </c>
      <c r="E25" s="15"/>
      <c r="F25" s="15"/>
      <c r="G25" s="15"/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5</v>
      </c>
      <c r="E27" s="15">
        <f t="shared" si="1"/>
        <v>5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134</v>
      </c>
      <c r="B31" s="83">
        <f>SUM(B7:B9)</f>
        <v>1864.77</v>
      </c>
      <c r="C31" s="84" t="s">
        <v>135</v>
      </c>
      <c r="D31" s="15">
        <f t="shared" si="2" ref="D31:G31">D35-D33</f>
        <v>1864.77</v>
      </c>
      <c r="E31" s="15">
        <f t="shared" si="2"/>
        <v>1864.77</v>
      </c>
      <c r="F31" s="15">
        <f t="shared" si="2"/>
        <v>0</v>
      </c>
      <c r="G31" s="15">
        <f t="shared" si="2"/>
        <v>0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136</v>
      </c>
      <c r="B35" s="83">
        <f>B31+B33</f>
        <v>1864.77</v>
      </c>
      <c r="C35" s="84" t="s">
        <v>137</v>
      </c>
      <c r="D35" s="15">
        <f t="shared" si="0"/>
        <v>1864.77</v>
      </c>
      <c r="E35" s="15">
        <v>1864.77</v>
      </c>
      <c r="F35" s="15"/>
      <c r="G35" s="15"/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A80AF84-4E78-AD46-A089-BB5D0DDA59F4}" mc:Ignorable="x14ac xr xr2 xr3">
  <dimension ref="A1:J2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138</v>
      </c>
      <c r="I1" s="6" t="s">
        <v>49</v>
      </c>
      <c r="J1" t="s">
        <v>49</v>
      </c>
    </row>
    <row r="2" ht="19.5" customHeight="1">
      <c r="A2" s="7" t="s">
        <v>139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140</v>
      </c>
      <c r="F4" s="94" t="s">
        <v>123</v>
      </c>
      <c r="G4" s="94" t="s">
        <v>49</v>
      </c>
      <c r="H4" s="95" t="s">
        <v>49</v>
      </c>
      <c r="I4" s="10" t="s">
        <v>124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141</v>
      </c>
      <c r="G5" s="100" t="s">
        <v>142</v>
      </c>
      <c r="H5" s="101" t="s">
        <v>143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27">F6+I6</f>
        <v>1864.77</v>
      </c>
      <c r="F6" s="104">
        <f t="shared" si="1" ref="F6:F27">SUM(G6:H6)</f>
        <v>1580.06</v>
      </c>
      <c r="G6" s="104">
        <v>1444.02</v>
      </c>
      <c r="H6" s="105">
        <v>136.04</v>
      </c>
      <c r="I6" s="104">
        <v>284.71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1282.92</v>
      </c>
      <c r="F7" s="104">
        <f t="shared" si="1"/>
        <v>1267.21</v>
      </c>
      <c r="G7" s="104">
        <v>1131.17</v>
      </c>
      <c r="H7" s="105">
        <v>136.04</v>
      </c>
      <c r="I7" s="104">
        <v>15.71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1282.92</v>
      </c>
      <c r="F8" s="104">
        <f t="shared" si="1"/>
        <v>1267.21</v>
      </c>
      <c r="G8" s="104">
        <v>1131.17</v>
      </c>
      <c r="H8" s="105">
        <v>136.04</v>
      </c>
      <c r="I8" s="104">
        <v>15.71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1267.21</v>
      </c>
      <c r="F9" s="104">
        <f t="shared" si="1"/>
        <v>1267.21</v>
      </c>
      <c r="G9" s="104">
        <v>1131.17</v>
      </c>
      <c r="H9" s="105">
        <v>136.04</v>
      </c>
      <c r="I9" s="104">
        <v>0</v>
      </c>
      <c r="J9" s="106" t="s">
        <v>75</v>
      </c>
    </row>
    <row r="10" ht="19.5" customHeight="1">
      <c r="A10" s="103" t="s">
        <v>49</v>
      </c>
      <c r="B10" s="103" t="s">
        <v>49</v>
      </c>
      <c r="C10" s="103" t="s">
        <v>76</v>
      </c>
      <c r="D10" s="52" t="s">
        <v>77</v>
      </c>
      <c r="E10" s="104">
        <f t="shared" si="0"/>
        <v>15.71</v>
      </c>
      <c r="F10" s="104">
        <f t="shared" si="1"/>
        <v>0</v>
      </c>
      <c r="G10" s="104">
        <v>0</v>
      </c>
      <c r="H10" s="105">
        <v>0</v>
      </c>
      <c r="I10" s="104">
        <v>15.71</v>
      </c>
      <c r="J10" s="106" t="s">
        <v>78</v>
      </c>
    </row>
    <row r="11" ht="19.5" customHeight="1">
      <c r="A11" s="103" t="s">
        <v>79</v>
      </c>
      <c r="B11" s="103" t="s">
        <v>49</v>
      </c>
      <c r="C11" s="103" t="s">
        <v>49</v>
      </c>
      <c r="D11" s="52" t="s">
        <v>80</v>
      </c>
      <c r="E11" s="104">
        <f t="shared" si="0"/>
        <v>5</v>
      </c>
      <c r="F11" s="104">
        <f t="shared" si="1"/>
        <v>0</v>
      </c>
      <c r="G11" s="104">
        <v>0</v>
      </c>
      <c r="H11" s="105">
        <v>0</v>
      </c>
      <c r="I11" s="104">
        <v>5</v>
      </c>
      <c r="J11" s="106" t="s">
        <v>79</v>
      </c>
    </row>
    <row r="12" ht="19.5" customHeight="1">
      <c r="A12" s="103" t="s">
        <v>49</v>
      </c>
      <c r="B12" s="103" t="s">
        <v>81</v>
      </c>
      <c r="C12" s="103" t="s">
        <v>49</v>
      </c>
      <c r="D12" s="52" t="s">
        <v>82</v>
      </c>
      <c r="E12" s="104">
        <f t="shared" si="0"/>
        <v>5</v>
      </c>
      <c r="F12" s="104">
        <f t="shared" si="1"/>
        <v>0</v>
      </c>
      <c r="G12" s="104">
        <v>0</v>
      </c>
      <c r="H12" s="105">
        <v>0</v>
      </c>
      <c r="I12" s="104">
        <v>5</v>
      </c>
      <c r="J12" s="106" t="s">
        <v>83</v>
      </c>
    </row>
    <row r="13" ht="19.5" customHeight="1">
      <c r="A13" s="103" t="s">
        <v>49</v>
      </c>
      <c r="B13" s="103" t="s">
        <v>49</v>
      </c>
      <c r="C13" s="103" t="s">
        <v>81</v>
      </c>
      <c r="D13" s="52" t="s">
        <v>84</v>
      </c>
      <c r="E13" s="104">
        <f t="shared" si="0"/>
        <v>5</v>
      </c>
      <c r="F13" s="104">
        <f t="shared" si="1"/>
        <v>0</v>
      </c>
      <c r="G13" s="104">
        <v>0</v>
      </c>
      <c r="H13" s="105">
        <v>0</v>
      </c>
      <c r="I13" s="104">
        <v>5</v>
      </c>
      <c r="J13" s="106" t="s">
        <v>85</v>
      </c>
    </row>
    <row r="14" ht="19.5" customHeight="1">
      <c r="A14" s="103" t="s">
        <v>86</v>
      </c>
      <c r="B14" s="103" t="s">
        <v>49</v>
      </c>
      <c r="C14" s="103" t="s">
        <v>49</v>
      </c>
      <c r="D14" s="52" t="s">
        <v>87</v>
      </c>
      <c r="E14" s="104">
        <f t="shared" si="0"/>
        <v>180.53</v>
      </c>
      <c r="F14" s="104">
        <f t="shared" si="1"/>
        <v>180.53</v>
      </c>
      <c r="G14" s="104">
        <v>180.53</v>
      </c>
      <c r="H14" s="105">
        <v>0</v>
      </c>
      <c r="I14" s="104">
        <v>0</v>
      </c>
      <c r="J14" s="106" t="s">
        <v>86</v>
      </c>
    </row>
    <row r="15" ht="19.5" customHeight="1">
      <c r="A15" s="103" t="s">
        <v>49</v>
      </c>
      <c r="B15" s="103" t="s">
        <v>88</v>
      </c>
      <c r="C15" s="103" t="s">
        <v>49</v>
      </c>
      <c r="D15" s="52" t="s">
        <v>89</v>
      </c>
      <c r="E15" s="104">
        <f t="shared" si="0"/>
        <v>100.35</v>
      </c>
      <c r="F15" s="104">
        <f t="shared" si="1"/>
        <v>100.35</v>
      </c>
      <c r="G15" s="104">
        <v>100.35</v>
      </c>
      <c r="H15" s="105">
        <v>0</v>
      </c>
      <c r="I15" s="104">
        <v>0</v>
      </c>
      <c r="J15" s="106" t="s">
        <v>90</v>
      </c>
    </row>
    <row r="16" ht="19.5" customHeight="1">
      <c r="A16" s="103" t="s">
        <v>49</v>
      </c>
      <c r="B16" s="103" t="s">
        <v>49</v>
      </c>
      <c r="C16" s="103" t="s">
        <v>88</v>
      </c>
      <c r="D16" s="52" t="s">
        <v>91</v>
      </c>
      <c r="E16" s="104">
        <f t="shared" si="0"/>
        <v>100.35</v>
      </c>
      <c r="F16" s="104">
        <f t="shared" si="1"/>
        <v>100.35</v>
      </c>
      <c r="G16" s="104">
        <v>100.35</v>
      </c>
      <c r="H16" s="105">
        <v>0</v>
      </c>
      <c r="I16" s="104">
        <v>0</v>
      </c>
      <c r="J16" s="106" t="s">
        <v>92</v>
      </c>
    </row>
    <row r="17" ht="19.5" customHeight="1">
      <c r="A17" s="103" t="s">
        <v>49</v>
      </c>
      <c r="B17" s="103" t="s">
        <v>81</v>
      </c>
      <c r="C17" s="103" t="s">
        <v>49</v>
      </c>
      <c r="D17" s="52" t="s">
        <v>98</v>
      </c>
      <c r="E17" s="104">
        <f t="shared" si="0"/>
        <v>80.18</v>
      </c>
      <c r="F17" s="104">
        <f t="shared" si="1"/>
        <v>80.18</v>
      </c>
      <c r="G17" s="104">
        <v>80.18</v>
      </c>
      <c r="H17" s="105">
        <v>0</v>
      </c>
      <c r="I17" s="104">
        <v>0</v>
      </c>
      <c r="J17" s="106" t="s">
        <v>99</v>
      </c>
    </row>
    <row r="18" ht="19.5" customHeight="1">
      <c r="A18" s="103" t="s">
        <v>49</v>
      </c>
      <c r="B18" s="103" t="s">
        <v>49</v>
      </c>
      <c r="C18" s="103" t="s">
        <v>81</v>
      </c>
      <c r="D18" s="52" t="s">
        <v>100</v>
      </c>
      <c r="E18" s="104">
        <f t="shared" si="0"/>
        <v>80.18</v>
      </c>
      <c r="F18" s="104">
        <f t="shared" si="1"/>
        <v>80.18</v>
      </c>
      <c r="G18" s="104">
        <v>80.18</v>
      </c>
      <c r="H18" s="105">
        <v>0</v>
      </c>
      <c r="I18" s="104">
        <v>0</v>
      </c>
      <c r="J18" s="106" t="s">
        <v>101</v>
      </c>
    </row>
    <row r="19" ht="19.5" customHeight="1">
      <c r="A19" s="103" t="s">
        <v>102</v>
      </c>
      <c r="B19" s="103" t="s">
        <v>49</v>
      </c>
      <c r="C19" s="103" t="s">
        <v>49</v>
      </c>
      <c r="D19" s="52" t="s">
        <v>103</v>
      </c>
      <c r="E19" s="104">
        <f t="shared" si="0"/>
        <v>44.85</v>
      </c>
      <c r="F19" s="104">
        <f t="shared" si="1"/>
        <v>44.85</v>
      </c>
      <c r="G19" s="104">
        <v>44.85</v>
      </c>
      <c r="H19" s="105">
        <v>0</v>
      </c>
      <c r="I19" s="104">
        <v>0</v>
      </c>
      <c r="J19" s="106" t="s">
        <v>102</v>
      </c>
    </row>
    <row r="20" ht="19.5" customHeight="1">
      <c r="A20" s="103" t="s">
        <v>49</v>
      </c>
      <c r="B20" s="103" t="s">
        <v>104</v>
      </c>
      <c r="C20" s="103" t="s">
        <v>49</v>
      </c>
      <c r="D20" s="52" t="s">
        <v>105</v>
      </c>
      <c r="E20" s="104">
        <f t="shared" si="0"/>
        <v>44.85</v>
      </c>
      <c r="F20" s="104">
        <f t="shared" si="1"/>
        <v>44.85</v>
      </c>
      <c r="G20" s="104">
        <v>44.85</v>
      </c>
      <c r="H20" s="105">
        <v>0</v>
      </c>
      <c r="I20" s="104">
        <v>0</v>
      </c>
      <c r="J20" s="106" t="s">
        <v>106</v>
      </c>
    </row>
    <row r="21" ht="19.5" customHeight="1">
      <c r="A21" s="103" t="s">
        <v>49</v>
      </c>
      <c r="B21" s="103" t="s">
        <v>49</v>
      </c>
      <c r="C21" s="103" t="s">
        <v>73</v>
      </c>
      <c r="D21" s="52" t="s">
        <v>107</v>
      </c>
      <c r="E21" s="104">
        <f t="shared" si="0"/>
        <v>44.85</v>
      </c>
      <c r="F21" s="104">
        <f t="shared" si="1"/>
        <v>44.85</v>
      </c>
      <c r="G21" s="104">
        <v>44.85</v>
      </c>
      <c r="H21" s="105">
        <v>0</v>
      </c>
      <c r="I21" s="104">
        <v>0</v>
      </c>
      <c r="J21" s="106" t="s">
        <v>108</v>
      </c>
    </row>
    <row r="22" ht="19.5" customHeight="1">
      <c r="A22" s="103" t="s">
        <v>109</v>
      </c>
      <c r="B22" s="103" t="s">
        <v>49</v>
      </c>
      <c r="C22" s="103" t="s">
        <v>49</v>
      </c>
      <c r="D22" s="52" t="s">
        <v>110</v>
      </c>
      <c r="E22" s="104">
        <f t="shared" si="0"/>
        <v>264</v>
      </c>
      <c r="F22" s="104">
        <f t="shared" si="1"/>
        <v>0</v>
      </c>
      <c r="G22" s="104">
        <v>0</v>
      </c>
      <c r="H22" s="105">
        <v>0</v>
      </c>
      <c r="I22" s="104">
        <v>264</v>
      </c>
      <c r="J22" s="106" t="s">
        <v>109</v>
      </c>
    </row>
    <row r="23" ht="19.5" customHeight="1">
      <c r="A23" s="103" t="s">
        <v>49</v>
      </c>
      <c r="B23" s="103" t="s">
        <v>93</v>
      </c>
      <c r="C23" s="103" t="s">
        <v>49</v>
      </c>
      <c r="D23" s="52" t="s">
        <v>111</v>
      </c>
      <c r="E23" s="104">
        <f t="shared" si="0"/>
        <v>264</v>
      </c>
      <c r="F23" s="104">
        <f t="shared" si="1"/>
        <v>0</v>
      </c>
      <c r="G23" s="104">
        <v>0</v>
      </c>
      <c r="H23" s="105">
        <v>0</v>
      </c>
      <c r="I23" s="104">
        <v>264</v>
      </c>
      <c r="J23" s="106" t="s">
        <v>112</v>
      </c>
    </row>
    <row r="24" ht="19.5" customHeight="1">
      <c r="A24" s="103" t="s">
        <v>49</v>
      </c>
      <c r="B24" s="103" t="s">
        <v>49</v>
      </c>
      <c r="C24" s="103" t="s">
        <v>88</v>
      </c>
      <c r="D24" s="52" t="s">
        <v>113</v>
      </c>
      <c r="E24" s="104">
        <f t="shared" si="0"/>
        <v>264</v>
      </c>
      <c r="F24" s="104">
        <f t="shared" si="1"/>
        <v>0</v>
      </c>
      <c r="G24" s="104">
        <v>0</v>
      </c>
      <c r="H24" s="105">
        <v>0</v>
      </c>
      <c r="I24" s="104">
        <v>264</v>
      </c>
      <c r="J24" s="106" t="s">
        <v>114</v>
      </c>
    </row>
    <row r="25" ht="19.5" customHeight="1">
      <c r="A25" s="103" t="s">
        <v>115</v>
      </c>
      <c r="B25" s="103" t="s">
        <v>49</v>
      </c>
      <c r="C25" s="103" t="s">
        <v>49</v>
      </c>
      <c r="D25" s="52" t="s">
        <v>116</v>
      </c>
      <c r="E25" s="104">
        <f t="shared" si="0"/>
        <v>87.47</v>
      </c>
      <c r="F25" s="104">
        <f t="shared" si="1"/>
        <v>87.47</v>
      </c>
      <c r="G25" s="104">
        <v>87.47</v>
      </c>
      <c r="H25" s="105">
        <v>0</v>
      </c>
      <c r="I25" s="104">
        <v>0</v>
      </c>
      <c r="J25" s="106" t="s">
        <v>115</v>
      </c>
    </row>
    <row r="26" ht="19.5" customHeight="1">
      <c r="A26" s="103" t="s">
        <v>49</v>
      </c>
      <c r="B26" s="103" t="s">
        <v>76</v>
      </c>
      <c r="C26" s="103" t="s">
        <v>49</v>
      </c>
      <c r="D26" s="52" t="s">
        <v>117</v>
      </c>
      <c r="E26" s="104">
        <f t="shared" si="0"/>
        <v>87.47</v>
      </c>
      <c r="F26" s="104">
        <f t="shared" si="1"/>
        <v>87.47</v>
      </c>
      <c r="G26" s="104">
        <v>87.47</v>
      </c>
      <c r="H26" s="105">
        <v>0</v>
      </c>
      <c r="I26" s="104">
        <v>0</v>
      </c>
      <c r="J26" s="106" t="s">
        <v>118</v>
      </c>
    </row>
    <row r="27" ht="19.5" customHeight="1">
      <c r="A27" s="103" t="s">
        <v>49</v>
      </c>
      <c r="B27" s="103" t="s">
        <v>49</v>
      </c>
      <c r="C27" s="103" t="s">
        <v>73</v>
      </c>
      <c r="D27" s="52" t="s">
        <v>119</v>
      </c>
      <c r="E27" s="104">
        <f t="shared" si="0"/>
        <v>87.47</v>
      </c>
      <c r="F27" s="104">
        <f t="shared" si="1"/>
        <v>87.47</v>
      </c>
      <c r="G27" s="104">
        <v>87.47</v>
      </c>
      <c r="H27" s="105">
        <v>0</v>
      </c>
      <c r="I27" s="104">
        <v>0</v>
      </c>
      <c r="J27" s="106" t="s">
        <v>120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E15395-9C9B-1076-9552-EAEBD9E336F1}" mc:Ignorable="x14ac xr xr2 xr3">
  <dimension ref="A1:J19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144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145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146</v>
      </c>
      <c r="D4" s="110" t="s">
        <v>147</v>
      </c>
      <c r="E4" s="81" t="s">
        <v>52</v>
      </c>
      <c r="F4" s="108" t="s">
        <v>49</v>
      </c>
      <c r="G4" s="109" t="s">
        <v>148</v>
      </c>
      <c r="H4" s="110" t="s">
        <v>149</v>
      </c>
      <c r="I4" s="110" t="s">
        <v>123</v>
      </c>
      <c r="J4" s="110" t="s">
        <v>124</v>
      </c>
    </row>
    <row r="5" ht="19.5" customHeight="1">
      <c r="A5" s="111" t="s">
        <v>60</v>
      </c>
      <c r="B5" s="112" t="s">
        <v>61</v>
      </c>
      <c r="C5" s="110" t="s">
        <v>150</v>
      </c>
      <c r="D5" s="109" t="s">
        <v>49</v>
      </c>
      <c r="E5" s="111" t="s">
        <v>60</v>
      </c>
      <c r="F5" s="112" t="s">
        <v>61</v>
      </c>
      <c r="G5" s="110" t="s">
        <v>150</v>
      </c>
      <c r="H5" s="109" t="s">
        <v>63</v>
      </c>
      <c r="I5" s="109" t="s">
        <v>142</v>
      </c>
      <c r="J5" s="109" t="s">
        <v>143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19">I6+J6</f>
        <v>1580.06</v>
      </c>
      <c r="I6" s="114" t="s">
        <v>151</v>
      </c>
      <c r="J6" s="114" t="s">
        <v>152</v>
      </c>
    </row>
    <row r="7" ht="19.5" customHeight="1">
      <c r="A7" s="65" t="s">
        <v>153</v>
      </c>
      <c r="B7" s="50" t="s">
        <v>49</v>
      </c>
      <c r="C7" s="66" t="s">
        <v>154</v>
      </c>
      <c r="D7" s="113"/>
      <c r="E7" s="65" t="s">
        <v>155</v>
      </c>
      <c r="F7" s="50" t="s">
        <v>49</v>
      </c>
      <c r="G7" s="66" t="s">
        <v>156</v>
      </c>
      <c r="H7" s="114">
        <f t="shared" si="0"/>
        <v>1444.02</v>
      </c>
      <c r="I7" s="114" t="s">
        <v>151</v>
      </c>
      <c r="J7" s="114">
        <v>0</v>
      </c>
    </row>
    <row r="8" ht="19.5" customHeight="1">
      <c r="A8" s="65" t="s">
        <v>153</v>
      </c>
      <c r="B8" s="50" t="s">
        <v>73</v>
      </c>
      <c r="C8" s="66" t="s">
        <v>157</v>
      </c>
      <c r="D8" s="113"/>
      <c r="E8" s="65" t="s">
        <v>155</v>
      </c>
      <c r="F8" s="50" t="s">
        <v>73</v>
      </c>
      <c r="G8" s="66" t="s">
        <v>158</v>
      </c>
      <c r="H8" s="114">
        <f t="shared" si="0"/>
        <v>350.09</v>
      </c>
      <c r="I8" s="114" t="s">
        <v>159</v>
      </c>
      <c r="J8" s="114">
        <v>0</v>
      </c>
    </row>
    <row r="9" ht="19.5" customHeight="1">
      <c r="A9" s="65" t="s">
        <v>153</v>
      </c>
      <c r="B9" s="50" t="s">
        <v>76</v>
      </c>
      <c r="C9" s="66" t="s">
        <v>160</v>
      </c>
      <c r="D9" s="113"/>
      <c r="E9" s="65" t="s">
        <v>155</v>
      </c>
      <c r="F9" s="50" t="s">
        <v>73</v>
      </c>
      <c r="G9" s="66" t="s">
        <v>158</v>
      </c>
      <c r="H9" s="114">
        <f t="shared" si="0"/>
        <v>388.39</v>
      </c>
      <c r="I9" s="114" t="s">
        <v>161</v>
      </c>
      <c r="J9" s="114">
        <v>0</v>
      </c>
    </row>
    <row r="10" ht="19.5" customHeight="1">
      <c r="A10" s="65" t="s">
        <v>153</v>
      </c>
      <c r="B10" s="50" t="s">
        <v>70</v>
      </c>
      <c r="C10" s="66" t="s">
        <v>162</v>
      </c>
      <c r="D10" s="113"/>
      <c r="E10" s="65" t="s">
        <v>155</v>
      </c>
      <c r="F10" s="50" t="s">
        <v>73</v>
      </c>
      <c r="G10" s="66" t="s">
        <v>158</v>
      </c>
      <c r="H10" s="114">
        <f t="shared" si="0"/>
        <v>89.91</v>
      </c>
      <c r="I10" s="114" t="s">
        <v>163</v>
      </c>
      <c r="J10" s="114">
        <v>0</v>
      </c>
    </row>
    <row r="11" ht="19.5" customHeight="1">
      <c r="A11" s="65" t="s">
        <v>153</v>
      </c>
      <c r="B11" s="50" t="s">
        <v>164</v>
      </c>
      <c r="C11" s="66" t="s">
        <v>165</v>
      </c>
      <c r="D11" s="113"/>
      <c r="E11" s="65" t="s">
        <v>155</v>
      </c>
      <c r="F11" s="50" t="s">
        <v>76</v>
      </c>
      <c r="G11" s="66" t="s">
        <v>166</v>
      </c>
      <c r="H11" s="114">
        <f t="shared" si="0"/>
        <v>100.35</v>
      </c>
      <c r="I11" s="114" t="s">
        <v>167</v>
      </c>
      <c r="J11" s="114">
        <v>0</v>
      </c>
    </row>
    <row r="12" ht="19.5" customHeight="1">
      <c r="A12" s="65" t="s">
        <v>153</v>
      </c>
      <c r="B12" s="50" t="s">
        <v>168</v>
      </c>
      <c r="C12" s="66" t="s">
        <v>169</v>
      </c>
      <c r="D12" s="113"/>
      <c r="E12" s="65" t="s">
        <v>155</v>
      </c>
      <c r="F12" s="50" t="s">
        <v>76</v>
      </c>
      <c r="G12" s="66" t="s">
        <v>166</v>
      </c>
      <c r="H12" s="114">
        <f t="shared" si="0"/>
        <v>44.85</v>
      </c>
      <c r="I12" s="114" t="s">
        <v>170</v>
      </c>
      <c r="J12" s="114">
        <v>0</v>
      </c>
    </row>
    <row r="13" ht="19.5" customHeight="1">
      <c r="A13" s="65" t="s">
        <v>153</v>
      </c>
      <c r="B13" s="50" t="s">
        <v>171</v>
      </c>
      <c r="C13" s="66" t="s">
        <v>172</v>
      </c>
      <c r="D13" s="113"/>
      <c r="E13" s="65" t="s">
        <v>155</v>
      </c>
      <c r="F13" s="50" t="s">
        <v>76</v>
      </c>
      <c r="G13" s="66" t="s">
        <v>166</v>
      </c>
      <c r="H13" s="114">
        <f t="shared" si="0"/>
        <v>3.22</v>
      </c>
      <c r="I13" s="114" t="s">
        <v>173</v>
      </c>
      <c r="J13" s="114">
        <v>0</v>
      </c>
    </row>
    <row r="14" ht="19.5" customHeight="1">
      <c r="A14" s="65" t="s">
        <v>153</v>
      </c>
      <c r="B14" s="50" t="s">
        <v>174</v>
      </c>
      <c r="C14" s="66" t="s">
        <v>175</v>
      </c>
      <c r="D14" s="113"/>
      <c r="E14" s="65" t="s">
        <v>155</v>
      </c>
      <c r="F14" s="50" t="s">
        <v>70</v>
      </c>
      <c r="G14" s="66" t="s">
        <v>175</v>
      </c>
      <c r="H14" s="114">
        <f t="shared" si="0"/>
        <v>87.47</v>
      </c>
      <c r="I14" s="114" t="s">
        <v>176</v>
      </c>
      <c r="J14" s="114">
        <v>0</v>
      </c>
    </row>
    <row r="15" ht="19.5" customHeight="1">
      <c r="A15" s="65" t="s">
        <v>153</v>
      </c>
      <c r="B15" s="50" t="s">
        <v>81</v>
      </c>
      <c r="C15" s="66" t="s">
        <v>177</v>
      </c>
      <c r="D15" s="113"/>
      <c r="E15" s="65" t="s">
        <v>155</v>
      </c>
      <c r="F15" s="50" t="s">
        <v>81</v>
      </c>
      <c r="G15" s="66" t="s">
        <v>177</v>
      </c>
      <c r="H15" s="114">
        <f t="shared" si="0"/>
        <v>379.74</v>
      </c>
      <c r="I15" s="114" t="s">
        <v>178</v>
      </c>
      <c r="J15" s="114">
        <v>0</v>
      </c>
    </row>
    <row r="16" ht="19.5" customHeight="1">
      <c r="A16" s="65" t="s">
        <v>179</v>
      </c>
      <c r="B16" s="50" t="s">
        <v>49</v>
      </c>
      <c r="C16" s="66" t="s">
        <v>180</v>
      </c>
      <c r="D16" s="113"/>
      <c r="E16" s="65" t="s">
        <v>181</v>
      </c>
      <c r="F16" s="50" t="s">
        <v>49</v>
      </c>
      <c r="G16" s="66" t="s">
        <v>182</v>
      </c>
      <c r="H16" s="114">
        <f t="shared" si="0"/>
        <v>136.04</v>
      </c>
      <c r="I16" s="114">
        <v>0</v>
      </c>
      <c r="J16" s="114" t="s">
        <v>152</v>
      </c>
    </row>
    <row r="17" ht="19.5" customHeight="1">
      <c r="A17" s="65" t="s">
        <v>179</v>
      </c>
      <c r="B17" s="50" t="s">
        <v>73</v>
      </c>
      <c r="C17" s="66" t="s">
        <v>183</v>
      </c>
      <c r="D17" s="113"/>
      <c r="E17" s="65" t="s">
        <v>181</v>
      </c>
      <c r="F17" s="50" t="s">
        <v>73</v>
      </c>
      <c r="G17" s="66" t="s">
        <v>184</v>
      </c>
      <c r="H17" s="114">
        <f t="shared" si="0"/>
        <v>81.6</v>
      </c>
      <c r="I17" s="114">
        <v>0</v>
      </c>
      <c r="J17" s="114" t="s">
        <v>185</v>
      </c>
    </row>
    <row r="18" ht="19.5" customHeight="1">
      <c r="A18" s="65" t="s">
        <v>179</v>
      </c>
      <c r="B18" s="50" t="s">
        <v>186</v>
      </c>
      <c r="C18" s="66" t="s">
        <v>187</v>
      </c>
      <c r="D18" s="113"/>
      <c r="E18" s="65" t="s">
        <v>181</v>
      </c>
      <c r="F18" s="50" t="s">
        <v>164</v>
      </c>
      <c r="G18" s="66" t="s">
        <v>187</v>
      </c>
      <c r="H18" s="114">
        <f t="shared" si="0"/>
        <v>7.5</v>
      </c>
      <c r="I18" s="114">
        <v>0</v>
      </c>
      <c r="J18" s="114" t="s">
        <v>188</v>
      </c>
    </row>
    <row r="19" ht="19.5" customHeight="1">
      <c r="A19" s="65" t="s">
        <v>179</v>
      </c>
      <c r="B19" s="50" t="s">
        <v>189</v>
      </c>
      <c r="C19" s="66" t="s">
        <v>190</v>
      </c>
      <c r="D19" s="113"/>
      <c r="E19" s="65" t="s">
        <v>181</v>
      </c>
      <c r="F19" s="50" t="s">
        <v>73</v>
      </c>
      <c r="G19" s="66" t="s">
        <v>184</v>
      </c>
      <c r="H19" s="114">
        <f t="shared" si="0"/>
        <v>46.94</v>
      </c>
      <c r="I19" s="114">
        <v>0</v>
      </c>
      <c r="J19" s="114" t="s">
        <v>191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418E41D-4BA3-8BAD-9CD4-DEEC7CC03C8D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192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193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194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195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196</v>
      </c>
      <c r="C5" s="112" t="s">
        <v>197</v>
      </c>
      <c r="D5" s="119" t="s">
        <v>49</v>
      </c>
      <c r="E5" s="119" t="s">
        <v>49</v>
      </c>
      <c r="F5" s="121" t="s">
        <v>198</v>
      </c>
      <c r="G5" s="111" t="s">
        <v>54</v>
      </c>
      <c r="H5" s="120" t="s">
        <v>196</v>
      </c>
      <c r="I5" s="112" t="s">
        <v>197</v>
      </c>
      <c r="J5" s="119" t="s">
        <v>49</v>
      </c>
      <c r="K5" s="119" t="s">
        <v>49</v>
      </c>
      <c r="L5" s="121" t="s">
        <v>198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199</v>
      </c>
      <c r="E6" s="121" t="s">
        <v>200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199</v>
      </c>
      <c r="K6" s="121" t="s">
        <v>200</v>
      </c>
      <c r="L6" s="121" t="s">
        <v>49</v>
      </c>
      <c r="M6" s="122" t="s">
        <v>49</v>
      </c>
      <c r="N6" s="122" t="s">
        <v>201</v>
      </c>
      <c r="O6" s="122" t="s">
        <v>202</v>
      </c>
    </row>
    <row r="7" ht="22.5" customHeight="1" s="57" customFormat="1">
      <c r="A7" s="123">
        <f t="shared" si="0" ref="A7:G7">B7+C7+F7</f>
        <v>7.5</v>
      </c>
      <c r="B7" s="123">
        <v>0</v>
      </c>
      <c r="C7" s="123">
        <f t="shared" si="1" ref="C7:I7">D7+E7</f>
        <v>7.5</v>
      </c>
      <c r="D7" s="123">
        <v>0</v>
      </c>
      <c r="E7" s="123">
        <v>7.5</v>
      </c>
      <c r="F7" s="123">
        <v>0</v>
      </c>
      <c r="G7" s="124">
        <f t="shared" si="0"/>
        <v>7.5</v>
      </c>
      <c r="H7" s="124">
        <v>0</v>
      </c>
      <c r="I7" s="123">
        <f t="shared" si="1"/>
        <v>7.5</v>
      </c>
      <c r="J7" s="123">
        <v>0</v>
      </c>
      <c r="K7" s="123">
        <v>7.5</v>
      </c>
      <c r="L7" s="123">
        <v>0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4F6AC0D-35F1-8331-5B3E-AB1B8CA16D51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203</v>
      </c>
      <c r="M1" t="s">
        <v>49</v>
      </c>
    </row>
    <row r="2" ht="19.5" customHeight="1">
      <c r="A2" s="7" t="s">
        <v>204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140</v>
      </c>
      <c r="F4" s="128" t="s">
        <v>123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124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141</v>
      </c>
      <c r="G5" s="132" t="s">
        <v>142</v>
      </c>
      <c r="H5" s="132" t="s">
        <v>143</v>
      </c>
      <c r="I5" s="132" t="s">
        <v>205</v>
      </c>
      <c r="J5" s="132" t="s">
        <v>206</v>
      </c>
      <c r="K5" s="132" t="s">
        <v>207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